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411BF958-6021-4024-A019-A9AF1DF67007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3" i="1" l="1"/>
  <c r="B223" i="1"/>
  <c r="B221" i="1" l="1"/>
  <c r="G221" i="1"/>
  <c r="G346" i="1" l="1"/>
  <c r="G264" i="1"/>
  <c r="G291" i="1" l="1"/>
  <c r="B291" i="1"/>
  <c r="B137" i="1" l="1"/>
  <c r="B139" i="1"/>
  <c r="B144" i="1"/>
  <c r="B151" i="1"/>
  <c r="G137" i="1"/>
  <c r="B334" i="1" l="1"/>
  <c r="G151" i="1" l="1"/>
  <c r="G144" i="1"/>
  <c r="B191" i="1"/>
  <c r="G191" i="1"/>
  <c r="G139" i="1" l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<sst xmlns="http://schemas.openxmlformats.org/spreadsheetml/2006/main" count="122" uniqueCount="41">
  <si>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</si>
  <si>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</si>
  <si>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</si>
  <si>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</si>
  <si>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</si>
  <si>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</si>
  <si>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</si>
  <si>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</si>
  <si>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</si>
  <si>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</si>
  <si>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</si>
  <si>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</si>
  <si>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</si>
  <si>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</si>
  <si>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</si>
  <si>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</si>
  <si>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</si>
  <si>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</si>
  <si>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</si>
  <si>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</si>
  <si>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</si>
  <si>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</si>
  <si>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</si>
  <si>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</si>
  <si>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</si>
  <si>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</si>
  <si>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</si>
  <si>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</si>
  <si>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</si>
  <si>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</si>
  <si>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</si>
  <si>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</si>
  <si>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</si>
  <si>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</si>
  <si>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</si>
  <si>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</si>
  <si>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</si>
  <si>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</si>
  <si>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</si>
  <si>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</si>
  <si>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36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</si>
</sst>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0"/>
  <sheetViews>
    <sheetView tabSelected="1" zoomScale="80" zoomScaleNormal="80" zoomScaleSheetLayoutView="75" workbookViewId="0">
      <pane ySplit="3" topLeftCell="A329" activePane="bottomLeft" state="frozen"/>
      <selection pane="bottomLeft" activeCell="T363" sqref="T363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8" t="s">
        <v>40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3" t="s">
        <v>28</v>
      </c>
      <c r="N2" s="5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4"/>
      <c r="N3" s="5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5" t="s">
        <v>29</v>
      </c>
      <c r="L4" s="5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7"/>
      <c r="L5" s="5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7"/>
      <c r="L6" s="5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7"/>
      <c r="L7" s="5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7"/>
      <c r="L8" s="5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7"/>
      <c r="L9" s="5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7"/>
      <c r="L10" s="5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7"/>
      <c r="L11" s="5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7"/>
      <c r="L12" s="5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7"/>
      <c r="L13" s="5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7"/>
      <c r="L14" s="5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7"/>
      <c r="L15" s="5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7"/>
      <c r="L16" s="5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7"/>
      <c r="L17" s="5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7"/>
      <c r="L18" s="5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7"/>
      <c r="L19" s="5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7"/>
      <c r="L20" s="5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7"/>
      <c r="L21" s="5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7"/>
      <c r="L22" s="5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7"/>
      <c r="L23" s="5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7"/>
      <c r="L24" s="5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7"/>
      <c r="L25" s="5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7"/>
      <c r="L26" s="5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7"/>
      <c r="L27" s="5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7"/>
      <c r="L28" s="5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7"/>
      <c r="L29" s="5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7"/>
      <c r="L30" s="5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7"/>
      <c r="L31" s="5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7"/>
      <c r="L32" s="5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7"/>
      <c r="L33" s="5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9"/>
      <c r="L34" s="6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5" t="s">
        <v>31</v>
      </c>
      <c r="L35" s="6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2"/>
      <c r="L36" s="6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2"/>
      <c r="L37" s="6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2"/>
      <c r="L38" s="6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2"/>
      <c r="L39" s="6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2"/>
      <c r="L40" s="6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2"/>
      <c r="L41" s="6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2"/>
      <c r="L42" s="6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2"/>
      <c r="L43" s="6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2"/>
      <c r="L44" s="6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2"/>
      <c r="L45" s="6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2"/>
      <c r="L46" s="6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2"/>
      <c r="L47" s="6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2"/>
      <c r="L48" s="6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2"/>
      <c r="L49" s="6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2"/>
      <c r="L50" s="6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2"/>
      <c r="L51" s="6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2"/>
      <c r="L52" s="6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2"/>
      <c r="L53" s="6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2"/>
      <c r="L54" s="6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2"/>
      <c r="L55" s="6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2"/>
      <c r="L56" s="6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2"/>
      <c r="L57" s="6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2"/>
      <c r="L58" s="6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2"/>
      <c r="L59" s="6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2"/>
      <c r="L60" s="6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2"/>
      <c r="L61" s="6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4"/>
      <c r="L62" s="6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5" t="s">
        <v>32</v>
      </c>
      <c r="L63" s="6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2"/>
      <c r="L64" s="6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2"/>
      <c r="L65" s="6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2"/>
      <c r="L66" s="6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2"/>
      <c r="L67" s="6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2"/>
      <c r="L68" s="6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2"/>
      <c r="L69" s="6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2"/>
      <c r="L70" s="6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2"/>
      <c r="L71" s="6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2"/>
      <c r="L72" s="6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2"/>
      <c r="L73" s="6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2"/>
      <c r="L74" s="6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2"/>
      <c r="L75" s="6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2"/>
      <c r="L76" s="6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2"/>
      <c r="L77" s="6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2"/>
      <c r="L78" s="6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2"/>
      <c r="L79" s="63"/>
      <c r="M79" s="32"/>
      <c r="N79" s="32"/>
      <c r="O79" s="22">
        <v>6.77</v>
      </c>
      <c r="P79" s="44"/>
      <c r="Q79" s="23"/>
    </row>
    <row r="80" spans="1:17" ht="24.95" customHeight="1" x14ac:dyDescent="0.25">
      <c r="A80" s="66">
        <v>43542</v>
      </c>
      <c r="B80" s="66">
        <f>A80-1</f>
        <v>43541</v>
      </c>
      <c r="C80" s="24" t="s">
        <v>33</v>
      </c>
      <c r="D80" s="68">
        <v>18</v>
      </c>
      <c r="E80" s="18">
        <v>36928</v>
      </c>
      <c r="F80" s="18">
        <v>250000000</v>
      </c>
      <c r="G80" s="70">
        <f>F80/E80/1000</f>
        <v>6.7699306759098787</v>
      </c>
      <c r="H80" s="18">
        <v>0</v>
      </c>
      <c r="I80" s="18">
        <v>0</v>
      </c>
      <c r="J80" s="20" t="s">
        <v>26</v>
      </c>
      <c r="K80" s="62"/>
      <c r="L80" s="63"/>
      <c r="M80" s="32"/>
      <c r="N80" s="32"/>
      <c r="O80" s="22">
        <v>6.77</v>
      </c>
      <c r="P80" s="44"/>
      <c r="Q80" s="23"/>
    </row>
    <row r="81" spans="1:17" ht="24.95" customHeight="1" x14ac:dyDescent="0.25">
      <c r="A81" s="67"/>
      <c r="B81" s="67"/>
      <c r="C81" s="24" t="s">
        <v>30</v>
      </c>
      <c r="D81" s="69"/>
      <c r="E81" s="18">
        <v>14771</v>
      </c>
      <c r="F81" s="18">
        <v>100000000</v>
      </c>
      <c r="G81" s="71"/>
      <c r="H81" s="18">
        <v>0</v>
      </c>
      <c r="I81" s="18">
        <v>0</v>
      </c>
      <c r="J81" s="20" t="s">
        <v>26</v>
      </c>
      <c r="K81" s="62"/>
      <c r="L81" s="6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2"/>
      <c r="L82" s="6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2"/>
      <c r="L83" s="6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2"/>
      <c r="L84" s="6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2"/>
      <c r="L85" s="6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2"/>
      <c r="L86" s="6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2"/>
      <c r="L87" s="6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2"/>
      <c r="L88" s="6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2"/>
      <c r="L89" s="6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2"/>
      <c r="L90" s="6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2"/>
      <c r="L91" s="6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2"/>
      <c r="L92" s="6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2"/>
      <c r="L93" s="6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4"/>
      <c r="L94" s="6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5" t="s">
        <v>36</v>
      </c>
      <c r="L95" s="6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2"/>
      <c r="L96" s="6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2"/>
      <c r="L97" s="6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2"/>
      <c r="L98" s="6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2"/>
      <c r="L99" s="6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2"/>
      <c r="L100" s="6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2"/>
      <c r="L101" s="6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4"/>
      <c r="L102" s="6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5" t="s">
        <v>38</v>
      </c>
      <c r="L134" s="6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2"/>
      <c r="L135" s="6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2"/>
      <c r="L136" s="6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2"/>
      <c r="L137" s="6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2"/>
      <c r="L138" s="6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2"/>
      <c r="L139" s="6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2"/>
      <c r="L140" s="6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2"/>
      <c r="L141" s="6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2"/>
      <c r="L142" s="6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2"/>
      <c r="L143" s="6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2"/>
      <c r="L144" s="63"/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2"/>
      <c r="L145" s="63"/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2"/>
      <c r="L146" s="63"/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2"/>
      <c r="L147" s="63"/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2"/>
      <c r="L148" s="63"/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2"/>
      <c r="L149" s="63"/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2"/>
      <c r="L150" s="63"/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2"/>
      <c r="L151" s="63"/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2"/>
      <c r="L152" s="63"/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2"/>
      <c r="L153" s="63"/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2"/>
      <c r="L154" s="63"/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4"/>
      <c r="L155" s="65"/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4304</v>
      </c>
      <c r="L156" s="21">
        <v>29140382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15942</v>
      </c>
      <c r="L157" s="21">
        <v>107925207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17722</v>
      </c>
      <c r="L191" s="21">
        <v>119981122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26760</v>
      </c>
      <c r="L192" s="21">
        <v>181161883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40619</v>
      </c>
      <c r="L193" s="21">
        <v>274991151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54479</v>
      </c>
      <c r="L194" s="21">
        <v>368820420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68338</v>
      </c>
      <c r="L195" s="21">
        <v>462649688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82198</v>
      </c>
      <c r="L196" s="21">
        <v>556478957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96057</v>
      </c>
      <c r="L197" s="21">
        <v>650308226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>
        <f>A219</f>
        <v>43680</v>
      </c>
      <c r="C221" s="24" t="s">
        <v>24</v>
      </c>
      <c r="D221" s="17">
        <v>18</v>
      </c>
      <c r="E221" s="18">
        <v>73000</v>
      </c>
      <c r="F221" s="18">
        <v>500000000</v>
      </c>
      <c r="G221" s="19">
        <f>F221/E221/1000</f>
        <v>6.8493150684931505</v>
      </c>
      <c r="H221" s="18">
        <v>0</v>
      </c>
      <c r="I221" s="18">
        <v>0</v>
      </c>
      <c r="J221" s="20" t="s">
        <v>26</v>
      </c>
      <c r="K221" s="21">
        <v>95523</v>
      </c>
      <c r="L221" s="21">
        <v>646691252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103019</v>
      </c>
      <c r="L222" s="21">
        <v>697435638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>
        <f>A223</f>
        <v>43684</v>
      </c>
      <c r="C223" s="24" t="s">
        <v>39</v>
      </c>
      <c r="D223" s="17">
        <v>9</v>
      </c>
      <c r="E223" s="18">
        <v>75000</v>
      </c>
      <c r="F223" s="18">
        <v>500000000</v>
      </c>
      <c r="G223" s="19">
        <f>F223/E223/1000</f>
        <v>6.666666666666667</v>
      </c>
      <c r="H223" s="18">
        <v>0</v>
      </c>
      <c r="I223" s="18">
        <v>0</v>
      </c>
      <c r="J223" s="20" t="s">
        <v>26</v>
      </c>
      <c r="K223" s="21">
        <v>51844</v>
      </c>
      <c r="L223" s="21">
        <v>350985796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63170</v>
      </c>
      <c r="L224" s="21">
        <v>427660954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77565</v>
      </c>
      <c r="L225" s="21">
        <v>525115517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91960</v>
      </c>
      <c r="L226" s="21">
        <v>622570080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106355</v>
      </c>
      <c r="L227" s="21">
        <v>720024643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2145</v>
      </c>
      <c r="L228" s="21">
        <v>14521102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16540</v>
      </c>
      <c r="L229" s="21">
        <v>111975712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33904</v>
      </c>
      <c r="L230" s="21">
        <v>229529153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51268</v>
      </c>
      <c r="L231" s="21">
        <v>347082593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68632</v>
      </c>
      <c r="L232" s="21">
        <v>464636034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20829</v>
      </c>
      <c r="L233" s="21">
        <v>141011166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31248</v>
      </c>
      <c r="L234" s="21">
        <v>211550720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45288</v>
      </c>
      <c r="L235" s="21">
        <v>306600180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59328</v>
      </c>
      <c r="L236" s="21">
        <v>401649639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73368</v>
      </c>
      <c r="L237" s="21">
        <v>496699099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87407</v>
      </c>
      <c r="L238" s="21">
        <v>591748558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101447</v>
      </c>
      <c r="L239" s="21">
        <v>686798018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>
        <v>43723</v>
      </c>
      <c r="C264" s="24" t="s">
        <v>24</v>
      </c>
      <c r="D264" s="17">
        <v>18</v>
      </c>
      <c r="E264" s="18">
        <v>73000</v>
      </c>
      <c r="F264" s="18">
        <v>500000000</v>
      </c>
      <c r="G264" s="19">
        <f>F264/E264/1000</f>
        <v>6.8493150684931505</v>
      </c>
      <c r="H264" s="18">
        <v>0</v>
      </c>
      <c r="I264" s="18">
        <v>0</v>
      </c>
      <c r="J264" s="20" t="s">
        <v>26</v>
      </c>
      <c r="K264" s="21">
        <v>114389</v>
      </c>
      <c r="L264" s="21">
        <v>774414505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118010</v>
      </c>
      <c r="L265" s="21">
        <v>798924410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125460</v>
      </c>
      <c r="L266" s="21">
        <v>849365087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132911</v>
      </c>
      <c r="L267" s="21">
        <v>899805764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140361</v>
      </c>
      <c r="L268" s="21">
        <v>950246441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147812</v>
      </c>
      <c r="L269" s="21">
        <v>1000687118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155263</v>
      </c>
      <c r="L270" s="21">
        <v>1051127843.0000001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159093</v>
      </c>
      <c r="L271" s="21">
        <v>1077058615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162923</v>
      </c>
      <c r="L272" s="21">
        <v>1102989387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166753</v>
      </c>
      <c r="L273" s="21">
        <v>1128920159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170584</v>
      </c>
      <c r="L274" s="21">
        <v>1154850931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174414</v>
      </c>
      <c r="L275" s="21">
        <v>1180781704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178244</v>
      </c>
      <c r="L276" s="21">
        <v>1206712476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182074</v>
      </c>
      <c r="L277" s="21">
        <v>1232643248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185905</v>
      </c>
      <c r="L278" s="21">
        <v>1258574020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189735</v>
      </c>
      <c r="L279" s="21">
        <v>1284504792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193565</v>
      </c>
      <c r="L280" s="21">
        <v>1310435565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197395</v>
      </c>
      <c r="L281" s="21">
        <v>1336366337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201226</v>
      </c>
      <c r="L282" s="21">
        <v>1362297109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>
        <f>A290</f>
        <v>43751</v>
      </c>
      <c r="C291" s="24" t="s">
        <v>34</v>
      </c>
      <c r="D291" s="17">
        <v>18</v>
      </c>
      <c r="E291" s="18">
        <v>147710</v>
      </c>
      <c r="F291" s="18">
        <v>1000000000</v>
      </c>
      <c r="G291" s="19">
        <f>F291/E291/1000</f>
        <v>6.7700223410737257</v>
      </c>
      <c r="H291" s="18">
        <v>0</v>
      </c>
      <c r="I291" s="18">
        <v>0</v>
      </c>
      <c r="J291" s="20" t="s">
        <v>26</v>
      </c>
      <c r="K291" s="21">
        <v>19452</v>
      </c>
      <c r="L291" s="21">
        <v>131693290.00000001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23073</v>
      </c>
      <c r="L292" s="21">
        <v>156203195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33988</v>
      </c>
      <c r="L293" s="21">
        <v>230095653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44902</v>
      </c>
      <c r="L294" s="21">
        <v>303988111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55817</v>
      </c>
      <c r="L295" s="21">
        <v>377880569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66732</v>
      </c>
      <c r="L296" s="21">
        <v>451773027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77646</v>
      </c>
      <c r="L297" s="21">
        <v>525665485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88561</v>
      </c>
      <c r="L298" s="21">
        <v>599557943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99476</v>
      </c>
      <c r="L299" s="21">
        <v>673450401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110390</v>
      </c>
      <c r="L300" s="21">
        <v>747342859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121305</v>
      </c>
      <c r="L301" s="21">
        <v>821235317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132220</v>
      </c>
      <c r="L302" s="21">
        <v>895127775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143134</v>
      </c>
      <c r="L303" s="21">
        <v>969020233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154049</v>
      </c>
      <c r="L304" s="21">
        <v>1042912691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164964</v>
      </c>
      <c r="L305" s="21">
        <v>1116805149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175879</v>
      </c>
      <c r="L306" s="21">
        <v>1190697655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183173</v>
      </c>
      <c r="L307" s="21">
        <v>1240080208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190467</v>
      </c>
      <c r="L308" s="21">
        <v>1289462761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197761</v>
      </c>
      <c r="L309" s="21">
        <v>1338845314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>
        <f>A332</f>
        <v>43793</v>
      </c>
      <c r="C334" s="24" t="s">
        <v>34</v>
      </c>
      <c r="D334" s="17">
        <v>18</v>
      </c>
      <c r="E334" s="18">
        <v>147710</v>
      </c>
      <c r="F334" s="18">
        <v>1000000000</v>
      </c>
      <c r="G334" s="19">
        <v>6.7700223410737257</v>
      </c>
      <c r="H334" s="18">
        <v>0</v>
      </c>
      <c r="I334" s="18">
        <v>0</v>
      </c>
      <c r="J334" s="20" t="s">
        <v>26</v>
      </c>
      <c r="K334" s="21">
        <v>73758</v>
      </c>
      <c r="L334" s="21">
        <v>499341910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81052</v>
      </c>
      <c r="L336" s="21">
        <v>548724464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23180</v>
      </c>
      <c r="L337" s="21">
        <v>156928681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30474</v>
      </c>
      <c r="L338" s="21">
        <v>206311234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1876</v>
      </c>
      <c r="L339" s="21">
        <v>12700682</v>
      </c>
      <c r="M339" s="21">
        <v>67224</v>
      </c>
      <c r="N339" s="21">
        <v>455106480</v>
      </c>
      <c r="O339" s="22">
        <v>6.77</v>
      </c>
      <c r="P339" s="44"/>
      <c r="Q339" s="46"/>
      <c r="R339" s="46"/>
      <c r="S339" s="47"/>
      <c r="T339" s="46"/>
      <c r="U339" s="46"/>
      <c r="V339" s="46"/>
    </row>
    <row r="340" spans="1:22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12791</v>
      </c>
      <c r="L340" s="21">
        <v>86593141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23705</v>
      </c>
      <c r="L341" s="21">
        <v>160485599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34620</v>
      </c>
      <c r="L342" s="21">
        <v>234378057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45535</v>
      </c>
      <c r="L343" s="21">
        <v>308270515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56449</v>
      </c>
      <c r="L344" s="21">
        <v>382162973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67364</v>
      </c>
      <c r="L345" s="21">
        <v>456055431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43807</v>
      </c>
      <c r="B346" s="15">
        <v>43805</v>
      </c>
      <c r="C346" s="24" t="s">
        <v>24</v>
      </c>
      <c r="D346" s="17">
        <v>18</v>
      </c>
      <c r="E346" s="18">
        <v>73000</v>
      </c>
      <c r="F346" s="18">
        <v>500000000</v>
      </c>
      <c r="G346" s="19">
        <f>F346/E346/1000</f>
        <v>6.8493150684931505</v>
      </c>
      <c r="H346" s="18">
        <v>0</v>
      </c>
      <c r="I346" s="18">
        <v>0</v>
      </c>
      <c r="J346" s="20" t="s">
        <v>26</v>
      </c>
      <c r="K346" s="21">
        <v>9334</v>
      </c>
      <c r="L346" s="21">
        <v>63191179.999999993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20249</v>
      </c>
      <c r="L347" s="21">
        <v>137085729.99999997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34994</v>
      </c>
      <c r="L348" s="21">
        <v>236909379.99999997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49739</v>
      </c>
      <c r="L349" s="21">
        <v>336733029.99999994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58656</v>
      </c>
      <c r="L350" s="21">
        <v>397101120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66107</v>
      </c>
      <c r="L351" s="21">
        <v>447544389.99999994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73557</v>
      </c>
      <c r="L352" s="21">
        <v>497980889.99999994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81008</v>
      </c>
      <c r="L353" s="21">
        <v>548424159.99999988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88458</v>
      </c>
      <c r="L354" s="21">
        <v>598860659.99999988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95909</v>
      </c>
      <c r="L355" s="21">
        <v>649303929.99999988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38193</v>
      </c>
      <c r="L356" s="21">
        <v>258566610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42023</v>
      </c>
      <c r="L357" s="21">
        <v>284495709.99999994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49474</v>
      </c>
      <c r="L358" s="21">
        <v>334938980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56924</v>
      </c>
      <c r="L359" s="21">
        <v>385375480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64375</v>
      </c>
      <c r="L360" s="21">
        <v>435818750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71826</v>
      </c>
      <c r="L361" s="21">
        <v>486262019.99999994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79276</v>
      </c>
      <c r="L362" s="21">
        <v>536698520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86727</v>
      </c>
      <c r="L363" s="21">
        <v>587141789.99999988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94177</v>
      </c>
      <c r="L364" s="21">
        <v>637578289.99999988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688021559.99999988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712528960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737043130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320376709.99999994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344884110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s="35" customFormat="1" ht="16.5" customHeight="1" x14ac:dyDescent="0.2">
      <c r="A370" s="51">
        <v>43606.416666666664</v>
      </c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23"/>
      <c r="R370" s="23"/>
      <c r="S370" s="23"/>
    </row>
  </sheetData>
  <autoFilter ref="A2:O370" xr:uid="{00000000-0009-0000-0000-000000000000}"/>
  <mergeCells count="13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</hyperlinks>
  <pageMargins left="0.75" right="0.75" top="1" bottom="1" header="0.5" footer="0.5"/>
  <pageSetup paperSize="9" scale="10" orientation="portrait" verticalDpi="300" r:id="rId6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2019-05-21T06:50:37Z</dcterms:modified>
</cp:coreProperties>
</file>