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16647A96-FBCB-469F-87B2-B6CF07CAFA3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Final_Annual_2019!$A$2:$O$373</definedName>
    <definedName name="_xlnm.Print_Area" localSheetId="0">Final_Annual_2019!$A$1:$P$372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4" i="1" l="1"/>
  <c r="G354" i="1" l="1"/>
  <c r="G263" i="1" l="1"/>
  <c r="G258" i="1" l="1"/>
  <c r="G331" i="1" l="1"/>
  <c r="G321" i="1"/>
  <c r="G323" i="1"/>
  <c r="G274" i="1"/>
  <c r="G233" i="1" l="1"/>
  <c r="G327" i="1" l="1"/>
  <c r="G311" i="1" l="1"/>
  <c r="B311" i="1"/>
  <c r="G305" i="1"/>
  <c r="B305" i="1"/>
  <c r="B285" i="1"/>
  <c r="G285" i="1"/>
  <c r="G205" i="1" l="1"/>
  <c r="G337" i="1"/>
  <c r="G366" i="1"/>
  <c r="B366" i="1"/>
  <c r="G210" i="1" l="1"/>
  <c r="G281" i="1" l="1"/>
  <c r="G256" i="1"/>
  <c r="G300" i="1" l="1"/>
  <c r="B300" i="1"/>
  <c r="G249" i="1" l="1"/>
  <c r="G168" i="1" l="1"/>
  <c r="G222" i="1" l="1"/>
  <c r="G349" i="1" l="1"/>
  <c r="G294" i="1" l="1"/>
  <c r="B294" i="1"/>
  <c r="G137" i="1" l="1"/>
  <c r="B337" i="1" l="1"/>
  <c r="G151" i="1" l="1"/>
  <c r="G144" i="1"/>
  <c r="G191" i="1"/>
  <c r="G139" i="1" l="1"/>
  <c r="G170" i="1" l="1"/>
  <c r="G173" i="1"/>
  <c r="G156" i="1" l="1"/>
  <c r="G200" i="1" l="1"/>
  <c r="G371" i="1" l="1"/>
  <c r="B371" i="1"/>
  <c r="G359" i="1"/>
  <c r="B359" i="1"/>
  <c r="G340" i="1"/>
  <c r="B340" i="1"/>
  <c r="G316" i="1"/>
  <c r="B316" i="1"/>
  <c r="G290" i="1"/>
  <c r="B290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<sst xmlns="http://schemas.openxmlformats.org/spreadsheetml/2006/main" count="160" uniqueCount="44">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</sst>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3"/>
  <sheetViews>
    <sheetView tabSelected="1" zoomScale="80" zoomScaleNormal="80" zoomScaleSheetLayoutView="75" workbookViewId="0">
      <pane ySplit="3" topLeftCell="A354" activePane="bottomLeft" state="frozen"/>
      <selection pane="bottomLeft" activeCell="E357" sqref="E35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55" t="s">
        <v>43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0" t="s">
        <v>28</v>
      </c>
      <c r="N2" s="60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1"/>
      <c r="N3" s="61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9" t="s">
        <v>29</v>
      </c>
      <c r="L4" s="50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1"/>
      <c r="L5" s="52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1"/>
      <c r="L6" s="52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1"/>
      <c r="L7" s="52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1"/>
      <c r="L8" s="52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1"/>
      <c r="L9" s="52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1"/>
      <c r="L10" s="52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1"/>
      <c r="L11" s="52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1"/>
      <c r="L12" s="52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1"/>
      <c r="L13" s="52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1"/>
      <c r="L14" s="52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1"/>
      <c r="L15" s="52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1"/>
      <c r="L16" s="52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1"/>
      <c r="L17" s="52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1"/>
      <c r="L18" s="52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1"/>
      <c r="L19" s="52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1"/>
      <c r="L20" s="52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1"/>
      <c r="L21" s="52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1"/>
      <c r="L22" s="52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1"/>
      <c r="L23" s="52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1"/>
      <c r="L24" s="52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1"/>
      <c r="L25" s="52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1"/>
      <c r="L26" s="52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1"/>
      <c r="L27" s="52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1"/>
      <c r="L28" s="52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1"/>
      <c r="L29" s="52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1"/>
      <c r="L30" s="52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1"/>
      <c r="L31" s="52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1"/>
      <c r="L32" s="52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1"/>
      <c r="L33" s="52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3"/>
      <c r="L34" s="54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9" t="s">
        <v>31</v>
      </c>
      <c r="L35" s="62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3"/>
      <c r="L36" s="64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3"/>
      <c r="L37" s="64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3"/>
      <c r="L38" s="64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3"/>
      <c r="L39" s="64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3"/>
      <c r="L40" s="64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3"/>
      <c r="L41" s="64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3"/>
      <c r="L42" s="64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3"/>
      <c r="L43" s="64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3"/>
      <c r="L44" s="64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3"/>
      <c r="L45" s="64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3"/>
      <c r="L46" s="64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3"/>
      <c r="L47" s="64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3"/>
      <c r="L48" s="64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3"/>
      <c r="L49" s="64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3"/>
      <c r="L50" s="64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3"/>
      <c r="L51" s="64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3"/>
      <c r="L52" s="64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3"/>
      <c r="L53" s="64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3"/>
      <c r="L54" s="64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3"/>
      <c r="L55" s="64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3"/>
      <c r="L56" s="64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3"/>
      <c r="L57" s="64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3"/>
      <c r="L58" s="64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3"/>
      <c r="L59" s="64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3"/>
      <c r="L60" s="64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3"/>
      <c r="L61" s="64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5"/>
      <c r="L62" s="66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9" t="s">
        <v>32</v>
      </c>
      <c r="L63" s="62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3"/>
      <c r="L64" s="64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3"/>
      <c r="L65" s="64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3"/>
      <c r="L66" s="64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3"/>
      <c r="L67" s="64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3"/>
      <c r="L68" s="64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3"/>
      <c r="L69" s="64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3"/>
      <c r="L70" s="64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3"/>
      <c r="L71" s="64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3"/>
      <c r="L72" s="64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3"/>
      <c r="L73" s="64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3"/>
      <c r="L74" s="64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3"/>
      <c r="L75" s="64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3"/>
      <c r="L76" s="64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3"/>
      <c r="L77" s="64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3"/>
      <c r="L78" s="64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3"/>
      <c r="L79" s="64"/>
      <c r="M79" s="32"/>
      <c r="N79" s="32"/>
      <c r="O79" s="22">
        <v>6.77</v>
      </c>
      <c r="P79" s="44"/>
      <c r="Q79" s="23"/>
    </row>
    <row r="80" spans="1:17" ht="24.95" customHeight="1" x14ac:dyDescent="0.25">
      <c r="A80" s="47">
        <v>43542</v>
      </c>
      <c r="B80" s="47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3"/>
      <c r="L80" s="64"/>
      <c r="M80" s="32"/>
      <c r="N80" s="32"/>
      <c r="O80" s="22">
        <v>6.77</v>
      </c>
      <c r="P80" s="44"/>
      <c r="Q80" s="23"/>
    </row>
    <row r="81" spans="1:17" ht="24.95" customHeight="1" x14ac:dyDescent="0.25">
      <c r="A81" s="48"/>
      <c r="B81" s="48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3"/>
      <c r="L81" s="64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3"/>
      <c r="L82" s="64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3"/>
      <c r="L83" s="64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3"/>
      <c r="L84" s="64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3"/>
      <c r="L85" s="64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3"/>
      <c r="L86" s="64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3"/>
      <c r="L87" s="64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3"/>
      <c r="L88" s="64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3"/>
      <c r="L89" s="64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3"/>
      <c r="L90" s="64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3"/>
      <c r="L91" s="64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3"/>
      <c r="L92" s="64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3"/>
      <c r="L93" s="64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5"/>
      <c r="L94" s="66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9" t="s">
        <v>36</v>
      </c>
      <c r="L95" s="62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3"/>
      <c r="L96" s="64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3"/>
      <c r="L97" s="64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3"/>
      <c r="L98" s="64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3"/>
      <c r="L99" s="64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3"/>
      <c r="L100" s="64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3"/>
      <c r="L101" s="64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5"/>
      <c r="L102" s="66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9" t="s">
        <v>37</v>
      </c>
      <c r="L134" s="62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3"/>
      <c r="L135" s="64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3"/>
      <c r="L136" s="64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3"/>
      <c r="L137" s="64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3"/>
      <c r="L138" s="64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3"/>
      <c r="L139" s="64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3"/>
      <c r="L140" s="64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3"/>
      <c r="L141" s="64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3"/>
      <c r="L142" s="64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3"/>
      <c r="L143" s="64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3"/>
      <c r="L144" s="64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3"/>
      <c r="L145" s="64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3"/>
      <c r="L146" s="64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3"/>
      <c r="L147" s="64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3"/>
      <c r="L148" s="64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3"/>
      <c r="L149" s="64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3"/>
      <c r="L150" s="64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3"/>
      <c r="L151" s="64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3"/>
      <c r="L152" s="64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3"/>
      <c r="L153" s="64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3"/>
      <c r="L154" s="64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5"/>
      <c r="L155" s="66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9" t="s">
        <v>38</v>
      </c>
      <c r="L156" s="62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3"/>
      <c r="L157" s="64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3"/>
      <c r="L158" s="64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3"/>
      <c r="L159" s="64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3"/>
      <c r="L160" s="64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3"/>
      <c r="L161" s="64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3"/>
      <c r="L162" s="64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3"/>
      <c r="L163" s="64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3"/>
      <c r="L164" s="64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3"/>
      <c r="L165" s="64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3"/>
      <c r="L166" s="64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3"/>
      <c r="L167" s="64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3"/>
      <c r="L168" s="64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3"/>
      <c r="L169" s="64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3"/>
      <c r="L170" s="64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3"/>
      <c r="L171" s="64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3"/>
      <c r="L172" s="64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3"/>
      <c r="L173" s="64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3"/>
      <c r="L174" s="64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3"/>
      <c r="L175" s="64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3"/>
      <c r="L176" s="64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3"/>
      <c r="L177" s="64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3"/>
      <c r="L178" s="64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3"/>
      <c r="L179" s="64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3"/>
      <c r="L180" s="64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3"/>
      <c r="L181" s="64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3"/>
      <c r="L182" s="64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3"/>
      <c r="L183" s="64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3"/>
      <c r="L184" s="64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5"/>
      <c r="L185" s="66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9" t="s">
        <v>40</v>
      </c>
      <c r="L186" s="62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3"/>
      <c r="L187" s="64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3"/>
      <c r="L188" s="64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3"/>
      <c r="L189" s="64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3"/>
      <c r="L190" s="64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3"/>
      <c r="L191" s="64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3"/>
      <c r="L192" s="64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3"/>
      <c r="L193" s="64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3"/>
      <c r="L194" s="64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3"/>
      <c r="L195" s="64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3"/>
      <c r="L196" s="64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3"/>
      <c r="L197" s="64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3"/>
      <c r="L198" s="64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3"/>
      <c r="L199" s="64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3"/>
      <c r="L200" s="64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3"/>
      <c r="L201" s="64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3"/>
      <c r="L202" s="64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3"/>
      <c r="L203" s="64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3"/>
      <c r="L204" s="64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3"/>
      <c r="L205" s="64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3"/>
      <c r="L206" s="64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3"/>
      <c r="L207" s="64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3"/>
      <c r="L208" s="64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3"/>
      <c r="L209" s="64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3"/>
      <c r="L210" s="64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3"/>
      <c r="L211" s="64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3"/>
      <c r="L212" s="64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3"/>
      <c r="L213" s="64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3"/>
      <c r="L214" s="64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3"/>
      <c r="L215" s="64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5"/>
      <c r="L216" s="66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47">
        <v>43678</v>
      </c>
      <c r="B217" s="47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9" t="s">
        <v>41</v>
      </c>
      <c r="L217" s="62"/>
      <c r="M217" s="74"/>
      <c r="N217" s="74"/>
      <c r="O217" s="71">
        <v>6.77</v>
      </c>
      <c r="P217" s="44"/>
    </row>
    <row r="218" spans="1:17" ht="24.95" customHeight="1" x14ac:dyDescent="0.25">
      <c r="A218" s="77"/>
      <c r="B218" s="77"/>
      <c r="C218" s="24" t="s">
        <v>34</v>
      </c>
      <c r="D218" s="78"/>
      <c r="E218" s="18">
        <v>47267</v>
      </c>
      <c r="F218" s="18">
        <v>320000000</v>
      </c>
      <c r="G218" s="79"/>
      <c r="H218" s="18">
        <v>0</v>
      </c>
      <c r="I218" s="18">
        <v>0</v>
      </c>
      <c r="J218" s="20" t="s">
        <v>26</v>
      </c>
      <c r="K218" s="63"/>
      <c r="L218" s="64"/>
      <c r="M218" s="75"/>
      <c r="N218" s="75"/>
      <c r="O218" s="72"/>
      <c r="P218" s="44"/>
    </row>
    <row r="219" spans="1:17" ht="21.75" customHeight="1" x14ac:dyDescent="0.25">
      <c r="A219" s="48"/>
      <c r="B219" s="48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63"/>
      <c r="L219" s="64"/>
      <c r="M219" s="76"/>
      <c r="N219" s="76"/>
      <c r="O219" s="73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63"/>
      <c r="L220" s="64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3"/>
      <c r="L221" s="64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3"/>
      <c r="L222" s="64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63"/>
      <c r="L223" s="64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63"/>
      <c r="L224" s="64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63"/>
      <c r="L225" s="64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63"/>
      <c r="L226" s="64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63"/>
      <c r="L227" s="64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63"/>
      <c r="L228" s="64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63"/>
      <c r="L229" s="64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63"/>
      <c r="L230" s="64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3"/>
      <c r="L231" s="64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3"/>
      <c r="L232" s="64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3"/>
      <c r="L233" s="64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63"/>
      <c r="L234" s="64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63"/>
      <c r="L235" s="64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63"/>
      <c r="L236" s="64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63"/>
      <c r="L237" s="64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3"/>
      <c r="L238" s="64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63"/>
      <c r="L239" s="64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3"/>
      <c r="L240" s="64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63"/>
      <c r="L241" s="64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63"/>
      <c r="L242" s="64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63"/>
      <c r="L243" s="64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3"/>
      <c r="L244" s="64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63"/>
      <c r="L245" s="64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63"/>
      <c r="L246" s="64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63"/>
      <c r="L247" s="64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63"/>
      <c r="L248" s="64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5"/>
      <c r="L249" s="66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49" t="s">
        <v>42</v>
      </c>
      <c r="L250" s="50"/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51"/>
      <c r="L251" s="52"/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51"/>
      <c r="L252" s="52"/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1"/>
      <c r="L253" s="52"/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51"/>
      <c r="L254" s="52"/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51"/>
      <c r="L255" s="52"/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1"/>
      <c r="L256" s="52"/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51"/>
      <c r="L257" s="52"/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1"/>
      <c r="L258" s="52"/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1"/>
      <c r="L259" s="52"/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1"/>
      <c r="L260" s="52"/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1"/>
      <c r="L261" s="52"/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1"/>
      <c r="L262" s="52"/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47">
        <v>43722</v>
      </c>
      <c r="B263" s="15"/>
      <c r="C263" s="24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1"/>
      <c r="L263" s="52"/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48"/>
      <c r="B264" s="15"/>
      <c r="C264" s="24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1"/>
      <c r="L264" s="52"/>
      <c r="M264" s="32"/>
      <c r="N264" s="32"/>
      <c r="O264" s="22"/>
      <c r="P264" s="44"/>
      <c r="Q264" s="23"/>
    </row>
    <row r="265" spans="1:17" ht="24.95" customHeight="1" x14ac:dyDescent="0.25">
      <c r="A265" s="15">
        <v>43723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51"/>
      <c r="L265" s="52"/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43724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51"/>
      <c r="L266" s="52"/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43725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51"/>
      <c r="L267" s="52"/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43726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51"/>
      <c r="L268" s="52"/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1"/>
      <c r="L269" s="52"/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43728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51"/>
      <c r="L270" s="52"/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43729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51"/>
      <c r="L271" s="52"/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43730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51"/>
      <c r="L272" s="52"/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43731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51"/>
      <c r="L273" s="52"/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43732</v>
      </c>
      <c r="B274" s="15"/>
      <c r="C274" s="24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1"/>
      <c r="L274" s="52"/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43733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51"/>
      <c r="L275" s="52"/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1"/>
      <c r="L276" s="52"/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43735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51"/>
      <c r="L277" s="52"/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1"/>
      <c r="L278" s="52"/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1"/>
      <c r="L279" s="52"/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3"/>
      <c r="L280" s="54"/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43739</v>
      </c>
      <c r="B281" s="15">
        <v>43738</v>
      </c>
      <c r="C281" s="24" t="s">
        <v>34</v>
      </c>
      <c r="D281" s="17">
        <v>16</v>
      </c>
      <c r="E281" s="18">
        <v>73855</v>
      </c>
      <c r="F281" s="18">
        <v>500000000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47356</v>
      </c>
      <c r="L281" s="21">
        <v>320602124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56464</v>
      </c>
      <c r="L282" s="21">
        <v>382260860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69611</v>
      </c>
      <c r="L283" s="21">
        <v>471263241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43742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81136</v>
      </c>
      <c r="L284" s="21">
        <v>549287870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43743</v>
      </c>
      <c r="B285" s="15">
        <f>A284</f>
        <v>43742</v>
      </c>
      <c r="C285" s="24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21">
        <v>28038</v>
      </c>
      <c r="L285" s="21">
        <v>189813943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43744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39563</v>
      </c>
      <c r="L286" s="21">
        <v>267838572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43745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59166</v>
      </c>
      <c r="L287" s="21">
        <v>400550523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43746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78768</v>
      </c>
      <c r="L288" s="21">
        <v>533262474.00000006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43747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98371</v>
      </c>
      <c r="L289" s="21">
        <v>665974425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43748</v>
      </c>
      <c r="B290" s="15">
        <f>A290-1</f>
        <v>43747</v>
      </c>
      <c r="C290" s="24" t="s">
        <v>24</v>
      </c>
      <c r="D290" s="17">
        <v>18</v>
      </c>
      <c r="E290" s="18">
        <v>68000</v>
      </c>
      <c r="F290" s="18">
        <v>465000000</v>
      </c>
      <c r="G290" s="19">
        <f>F290/E290/1000</f>
        <v>6.8382352941176467</v>
      </c>
      <c r="H290" s="18">
        <v>0</v>
      </c>
      <c r="I290" s="18">
        <v>0</v>
      </c>
      <c r="J290" s="20" t="s">
        <v>26</v>
      </c>
      <c r="K290" s="21">
        <v>52808</v>
      </c>
      <c r="L290" s="21">
        <v>357508041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43749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72411</v>
      </c>
      <c r="L291" s="21">
        <v>490219992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43750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95634</v>
      </c>
      <c r="L292" s="21">
        <v>647441848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43751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118857</v>
      </c>
      <c r="L293" s="21">
        <v>804663718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43752</v>
      </c>
      <c r="B294" s="15">
        <f>A293</f>
        <v>43751</v>
      </c>
      <c r="C294" s="24" t="s">
        <v>34</v>
      </c>
      <c r="D294" s="17">
        <v>18</v>
      </c>
      <c r="E294" s="18">
        <v>147710</v>
      </c>
      <c r="F294" s="18">
        <v>1000000000</v>
      </c>
      <c r="G294" s="19">
        <f>F294/E294/1000</f>
        <v>6.7700223410737257</v>
      </c>
      <c r="H294" s="18">
        <v>0</v>
      </c>
      <c r="I294" s="18">
        <v>0</v>
      </c>
      <c r="J294" s="20" t="s">
        <v>26</v>
      </c>
      <c r="K294" s="21">
        <v>3297</v>
      </c>
      <c r="L294" s="21">
        <v>22318625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43753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10956</v>
      </c>
      <c r="L295" s="21">
        <v>74172188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43754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25910</v>
      </c>
      <c r="L296" s="21">
        <v>175408303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43755</v>
      </c>
      <c r="B297" s="15"/>
      <c r="C297" s="16"/>
      <c r="D297" s="17"/>
      <c r="E297" s="18"/>
      <c r="F297" s="18"/>
      <c r="G297" s="19"/>
      <c r="H297" s="18"/>
      <c r="I297" s="18"/>
      <c r="J297" s="20"/>
      <c r="K297" s="21">
        <v>40863</v>
      </c>
      <c r="L297" s="21">
        <v>276644419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43756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55817</v>
      </c>
      <c r="L298" s="21">
        <v>377880569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43757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66732</v>
      </c>
      <c r="L299" s="21">
        <v>451773027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43758</v>
      </c>
      <c r="B300" s="15">
        <f>A298</f>
        <v>43756</v>
      </c>
      <c r="C300" s="24" t="s">
        <v>24</v>
      </c>
      <c r="D300" s="17">
        <v>18</v>
      </c>
      <c r="E300" s="18">
        <v>73000</v>
      </c>
      <c r="F300" s="18">
        <v>500000000</v>
      </c>
      <c r="G300" s="19">
        <f>F300/E300/1000</f>
        <v>6.8493150684931505</v>
      </c>
      <c r="H300" s="18">
        <v>0</v>
      </c>
      <c r="I300" s="18">
        <v>0</v>
      </c>
      <c r="J300" s="20" t="s">
        <v>26</v>
      </c>
      <c r="K300" s="21">
        <v>8702</v>
      </c>
      <c r="L300" s="21">
        <v>58911599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43759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19617</v>
      </c>
      <c r="L301" s="21">
        <v>132804057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43760</v>
      </c>
      <c r="B302" s="15"/>
      <c r="C302" s="16"/>
      <c r="D302" s="17"/>
      <c r="E302" s="18"/>
      <c r="F302" s="18"/>
      <c r="G302" s="19"/>
      <c r="H302" s="18"/>
      <c r="I302" s="18"/>
      <c r="J302" s="20"/>
      <c r="K302" s="21">
        <v>34361</v>
      </c>
      <c r="L302" s="21">
        <v>232627287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43761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49106</v>
      </c>
      <c r="L303" s="21">
        <v>332450518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43762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63851</v>
      </c>
      <c r="L304" s="21">
        <v>432273748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43763</v>
      </c>
      <c r="B305" s="15">
        <f>A304</f>
        <v>43762</v>
      </c>
      <c r="C305" s="24" t="s">
        <v>34</v>
      </c>
      <c r="D305" s="17">
        <v>18</v>
      </c>
      <c r="E305" s="18">
        <v>73855</v>
      </c>
      <c r="F305" s="18">
        <v>500000000</v>
      </c>
      <c r="G305" s="19">
        <f>F305/E305/1000</f>
        <v>6.7700223410737257</v>
      </c>
      <c r="H305" s="18">
        <v>0</v>
      </c>
      <c r="I305" s="18">
        <v>0</v>
      </c>
      <c r="J305" s="20" t="s">
        <v>26</v>
      </c>
      <c r="K305" s="21">
        <v>8844</v>
      </c>
      <c r="L305" s="21">
        <v>59876317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43764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23589</v>
      </c>
      <c r="L306" s="21">
        <v>159699547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43765</v>
      </c>
      <c r="B307" s="15"/>
      <c r="C307" s="25"/>
      <c r="D307" s="17"/>
      <c r="E307" s="18"/>
      <c r="F307" s="18"/>
      <c r="G307" s="19"/>
      <c r="H307" s="18"/>
      <c r="I307" s="18"/>
      <c r="J307" s="20"/>
      <c r="K307" s="21">
        <v>42209</v>
      </c>
      <c r="L307" s="21">
        <v>285757259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43766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60829</v>
      </c>
      <c r="L308" s="21">
        <v>411814970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43767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79449</v>
      </c>
      <c r="L309" s="21">
        <v>537872729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43768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94449</v>
      </c>
      <c r="L310" s="21">
        <v>639420536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43769</v>
      </c>
      <c r="B311" s="15">
        <f>A310</f>
        <v>43768</v>
      </c>
      <c r="C311" s="24" t="s">
        <v>34</v>
      </c>
      <c r="D311" s="17">
        <v>18</v>
      </c>
      <c r="E311" s="18">
        <v>73855</v>
      </c>
      <c r="F311" s="18">
        <v>500000000</v>
      </c>
      <c r="G311" s="19">
        <f>F311/E311/1000</f>
        <v>6.7700223410737257</v>
      </c>
      <c r="H311" s="18">
        <v>0</v>
      </c>
      <c r="I311" s="18">
        <v>0</v>
      </c>
      <c r="J311" s="20" t="s">
        <v>26</v>
      </c>
      <c r="K311" s="21">
        <v>39697</v>
      </c>
      <c r="L311" s="21">
        <v>268747681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43770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54697</v>
      </c>
      <c r="L312" s="21">
        <v>370295488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43771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73571</v>
      </c>
      <c r="L313" s="21">
        <v>498077775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43772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85152</v>
      </c>
      <c r="L314" s="21">
        <v>576477510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43773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96732</v>
      </c>
      <c r="L315" s="21">
        <v>654877244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43774</v>
      </c>
      <c r="B316" s="15">
        <f>A316-1</f>
        <v>43773</v>
      </c>
      <c r="C316" s="24" t="s">
        <v>24</v>
      </c>
      <c r="D316" s="17">
        <v>18</v>
      </c>
      <c r="E316" s="18">
        <v>68000</v>
      </c>
      <c r="F316" s="18">
        <v>465000000</v>
      </c>
      <c r="G316" s="19">
        <f>F316/E316/1000</f>
        <v>6.8382352941176467</v>
      </c>
      <c r="H316" s="18">
        <v>0</v>
      </c>
      <c r="I316" s="18">
        <v>0</v>
      </c>
      <c r="J316" s="20" t="s">
        <v>26</v>
      </c>
      <c r="K316" s="21">
        <v>43146</v>
      </c>
      <c r="L316" s="21">
        <v>292098643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43775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54726</v>
      </c>
      <c r="L317" s="21">
        <v>370498378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43776</v>
      </c>
      <c r="B318" s="15"/>
      <c r="C318" s="16"/>
      <c r="D318" s="17"/>
      <c r="E318" s="18"/>
      <c r="F318" s="18"/>
      <c r="G318" s="19"/>
      <c r="H318" s="18"/>
      <c r="I318" s="18"/>
      <c r="J318" s="20"/>
      <c r="K318" s="21">
        <v>69927</v>
      </c>
      <c r="L318" s="21">
        <v>473408017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43777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85128</v>
      </c>
      <c r="L319" s="21">
        <v>576317643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43778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96499</v>
      </c>
      <c r="L320" s="21">
        <v>653296510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43779</v>
      </c>
      <c r="B321" s="15">
        <v>43777</v>
      </c>
      <c r="C321" s="24" t="s">
        <v>30</v>
      </c>
      <c r="D321" s="17">
        <v>10</v>
      </c>
      <c r="E321" s="18">
        <v>52500</v>
      </c>
      <c r="F321" s="18">
        <v>350000000</v>
      </c>
      <c r="G321" s="19">
        <f t="shared" ref="G321:G323" si="0">F321/E321/1000</f>
        <v>6.666666666666667</v>
      </c>
      <c r="H321" s="18">
        <v>0</v>
      </c>
      <c r="I321" s="18">
        <v>0</v>
      </c>
      <c r="J321" s="20" t="s">
        <v>26</v>
      </c>
      <c r="K321" s="21">
        <v>63244</v>
      </c>
      <c r="L321" s="21">
        <v>428164128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43780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74615</v>
      </c>
      <c r="L322" s="21">
        <v>505142995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43781</v>
      </c>
      <c r="B323" s="15">
        <v>43781</v>
      </c>
      <c r="C323" s="24" t="s">
        <v>30</v>
      </c>
      <c r="D323" s="17">
        <v>18</v>
      </c>
      <c r="E323" s="18">
        <v>75000</v>
      </c>
      <c r="F323" s="18">
        <v>500000000</v>
      </c>
      <c r="G323" s="19">
        <f t="shared" si="0"/>
        <v>6.666666666666667</v>
      </c>
      <c r="H323" s="18">
        <v>0</v>
      </c>
      <c r="I323" s="18">
        <v>0</v>
      </c>
      <c r="J323" s="20" t="s">
        <v>26</v>
      </c>
      <c r="K323" s="21">
        <v>21698</v>
      </c>
      <c r="L323" s="21">
        <v>146895487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43782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37531</v>
      </c>
      <c r="L324" s="21">
        <v>254085479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43783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53309</v>
      </c>
      <c r="L325" s="21">
        <v>360898626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43784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69086</v>
      </c>
      <c r="L326" s="21">
        <v>467711773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43785</v>
      </c>
      <c r="B327" s="15">
        <v>43785</v>
      </c>
      <c r="C327" s="34" t="s">
        <v>25</v>
      </c>
      <c r="D327" s="17">
        <v>14</v>
      </c>
      <c r="E327" s="18">
        <v>90000</v>
      </c>
      <c r="F327" s="18">
        <v>615000000</v>
      </c>
      <c r="G327" s="19">
        <f t="shared" ref="G327:G331" si="1">F327/E327/1000</f>
        <v>6.833333333333333</v>
      </c>
      <c r="H327" s="18">
        <v>0</v>
      </c>
      <c r="I327" s="18">
        <v>0</v>
      </c>
      <c r="J327" s="20" t="s">
        <v>26</v>
      </c>
      <c r="K327" s="21">
        <v>756</v>
      </c>
      <c r="L327" s="21">
        <v>5119562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43786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16534</v>
      </c>
      <c r="L328" s="21">
        <v>111932709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43787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38319</v>
      </c>
      <c r="L329" s="21">
        <v>259417667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43788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60104</v>
      </c>
      <c r="L330" s="21">
        <v>406902624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43789</v>
      </c>
      <c r="B331" s="15">
        <v>43789</v>
      </c>
      <c r="C331" s="24" t="s">
        <v>34</v>
      </c>
      <c r="D331" s="17">
        <v>7</v>
      </c>
      <c r="E331" s="18">
        <v>79025</v>
      </c>
      <c r="F331" s="18">
        <v>535000000</v>
      </c>
      <c r="G331" s="19">
        <f t="shared" si="1"/>
        <v>6.7700094906675101</v>
      </c>
      <c r="H331" s="18">
        <v>0</v>
      </c>
      <c r="I331" s="18">
        <v>0</v>
      </c>
      <c r="J331" s="20" t="s">
        <v>26</v>
      </c>
      <c r="K331" s="21">
        <v>21567</v>
      </c>
      <c r="L331" s="21">
        <v>146010777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43790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39477</v>
      </c>
      <c r="L332" s="21">
        <v>267261253.00000003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43791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60989</v>
      </c>
      <c r="L333" s="21">
        <v>412892368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43792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82500</v>
      </c>
      <c r="L334" s="21">
        <v>558523484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43793</v>
      </c>
      <c r="B335" s="15"/>
      <c r="C335" s="16"/>
      <c r="D335" s="17"/>
      <c r="E335" s="18"/>
      <c r="F335" s="18"/>
      <c r="G335" s="19"/>
      <c r="H335" s="18"/>
      <c r="I335" s="18"/>
      <c r="J335" s="20"/>
      <c r="K335" s="21">
        <v>104011</v>
      </c>
      <c r="L335" s="21">
        <v>704154646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43794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121902</v>
      </c>
      <c r="L336" s="21">
        <v>825275856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43795</v>
      </c>
      <c r="B337" s="15">
        <f>A335</f>
        <v>43793</v>
      </c>
      <c r="C337" s="24" t="s">
        <v>34</v>
      </c>
      <c r="D337" s="17">
        <v>18</v>
      </c>
      <c r="E337" s="18">
        <v>147710</v>
      </c>
      <c r="F337" s="18">
        <v>1000000000</v>
      </c>
      <c r="G337" s="19">
        <f>F337/E337/1000</f>
        <v>6.7700223410737257</v>
      </c>
      <c r="H337" s="18">
        <v>0</v>
      </c>
      <c r="I337" s="18">
        <v>0</v>
      </c>
      <c r="J337" s="20" t="s">
        <v>26</v>
      </c>
      <c r="K337" s="21">
        <v>8495</v>
      </c>
      <c r="L337" s="21">
        <v>57511109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43796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26386</v>
      </c>
      <c r="L338" s="21">
        <v>178632320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43797</v>
      </c>
      <c r="B339" s="15"/>
      <c r="C339" s="24"/>
      <c r="D339" s="17"/>
      <c r="E339" s="18"/>
      <c r="F339" s="18"/>
      <c r="G339" s="19"/>
      <c r="H339" s="18"/>
      <c r="I339" s="18"/>
      <c r="J339" s="20"/>
      <c r="K339" s="21">
        <v>51571</v>
      </c>
      <c r="L339" s="21">
        <v>349136063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43798</v>
      </c>
      <c r="B340" s="15">
        <f>A340-1</f>
        <v>43797</v>
      </c>
      <c r="C340" s="24" t="s">
        <v>24</v>
      </c>
      <c r="D340" s="17">
        <v>18</v>
      </c>
      <c r="E340" s="18">
        <v>68000</v>
      </c>
      <c r="F340" s="18">
        <v>465000000</v>
      </c>
      <c r="G340" s="19">
        <f>F340/E340/1000</f>
        <v>6.8382352941176467</v>
      </c>
      <c r="H340" s="18">
        <v>0</v>
      </c>
      <c r="I340" s="18">
        <v>0</v>
      </c>
      <c r="J340" s="20" t="s">
        <v>26</v>
      </c>
      <c r="K340" s="21">
        <v>3526</v>
      </c>
      <c r="L340" s="21">
        <v>23869727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43799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20647</v>
      </c>
      <c r="L341" s="21">
        <v>139781727</v>
      </c>
      <c r="M341" s="32"/>
      <c r="N341" s="32"/>
      <c r="O341" s="22">
        <v>6.77</v>
      </c>
      <c r="P341" s="44"/>
      <c r="Q341" s="23"/>
    </row>
    <row r="342" spans="1:17" ht="24.95" customHeight="1" x14ac:dyDescent="0.25">
      <c r="A342" s="15">
        <v>43800</v>
      </c>
      <c r="B342" s="15"/>
      <c r="C342" s="34"/>
      <c r="D342" s="17"/>
      <c r="E342" s="18"/>
      <c r="F342" s="18"/>
      <c r="G342" s="19"/>
      <c r="H342" s="18"/>
      <c r="I342" s="18"/>
      <c r="J342" s="20"/>
      <c r="K342" s="21">
        <v>1876</v>
      </c>
      <c r="L342" s="21">
        <v>12700682</v>
      </c>
      <c r="M342" s="21">
        <v>67224</v>
      </c>
      <c r="N342" s="21">
        <v>455106480</v>
      </c>
      <c r="O342" s="22">
        <v>6.77</v>
      </c>
      <c r="P342" s="44"/>
      <c r="Q342" s="23"/>
    </row>
    <row r="343" spans="1:17" ht="24.95" customHeight="1" x14ac:dyDescent="0.25">
      <c r="A343" s="15">
        <v>43801</v>
      </c>
      <c r="B343" s="15"/>
      <c r="C343" s="16"/>
      <c r="D343" s="17"/>
      <c r="E343" s="18"/>
      <c r="F343" s="18"/>
      <c r="G343" s="19"/>
      <c r="H343" s="18"/>
      <c r="I343" s="18"/>
      <c r="J343" s="20"/>
      <c r="K343" s="21">
        <v>12791</v>
      </c>
      <c r="L343" s="21">
        <v>86593141</v>
      </c>
      <c r="M343" s="21">
        <v>67224</v>
      </c>
      <c r="N343" s="21">
        <v>455106480</v>
      </c>
      <c r="O343" s="22">
        <v>6.77</v>
      </c>
      <c r="P343" s="44"/>
      <c r="Q343" s="23"/>
    </row>
    <row r="344" spans="1:17" ht="24.95" customHeight="1" x14ac:dyDescent="0.25">
      <c r="A344" s="15">
        <v>43802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23705</v>
      </c>
      <c r="L344" s="21">
        <v>160485599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43803</v>
      </c>
      <c r="B345" s="15"/>
      <c r="C345" s="25"/>
      <c r="D345" s="17"/>
      <c r="E345" s="18"/>
      <c r="F345" s="18"/>
      <c r="G345" s="19"/>
      <c r="H345" s="18"/>
      <c r="I345" s="18"/>
      <c r="J345" s="20"/>
      <c r="K345" s="21">
        <v>34620</v>
      </c>
      <c r="L345" s="21">
        <v>234378057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43804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45535</v>
      </c>
      <c r="L346" s="21">
        <v>308270515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43805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56449</v>
      </c>
      <c r="L347" s="21">
        <v>382162973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43806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67364</v>
      </c>
      <c r="L348" s="21">
        <v>456055431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43807</v>
      </c>
      <c r="B349" s="15">
        <v>43805</v>
      </c>
      <c r="C349" s="24" t="s">
        <v>24</v>
      </c>
      <c r="D349" s="17">
        <v>18</v>
      </c>
      <c r="E349" s="18">
        <v>73000</v>
      </c>
      <c r="F349" s="18">
        <v>500000000</v>
      </c>
      <c r="G349" s="19">
        <f>F349/E349/1000</f>
        <v>6.8493150684931505</v>
      </c>
      <c r="H349" s="18">
        <v>0</v>
      </c>
      <c r="I349" s="18">
        <v>0</v>
      </c>
      <c r="J349" s="20" t="s">
        <v>26</v>
      </c>
      <c r="K349" s="21">
        <v>9334</v>
      </c>
      <c r="L349" s="21">
        <v>63191179.999999993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43808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20249</v>
      </c>
      <c r="L350" s="21">
        <v>137085729.99999997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43809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34994</v>
      </c>
      <c r="L351" s="21">
        <v>236909379.99999997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43810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49739</v>
      </c>
      <c r="L352" s="21">
        <v>336733029.99999994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43811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58656</v>
      </c>
      <c r="L353" s="21">
        <v>397101120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43812</v>
      </c>
      <c r="B354" s="15">
        <v>43811</v>
      </c>
      <c r="C354" s="24" t="s">
        <v>34</v>
      </c>
      <c r="D354" s="17">
        <v>10</v>
      </c>
      <c r="E354" s="18">
        <v>74627</v>
      </c>
      <c r="F354" s="18">
        <v>500000000</v>
      </c>
      <c r="G354" s="19">
        <f>F354/E354/1000</f>
        <v>6.6999879400217077</v>
      </c>
      <c r="H354" s="18">
        <v>0</v>
      </c>
      <c r="I354" s="18">
        <v>0</v>
      </c>
      <c r="J354" s="20" t="s">
        <v>26</v>
      </c>
      <c r="K354" s="21">
        <v>6405</v>
      </c>
      <c r="L354" s="21">
        <v>43361850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43813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13856</v>
      </c>
      <c r="L355" s="21">
        <v>93805120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43814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27276</v>
      </c>
      <c r="L356" s="21">
        <v>184658520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43815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40697</v>
      </c>
      <c r="L357" s="21">
        <v>275518690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43816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54118</v>
      </c>
      <c r="L358" s="21">
        <v>366378860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43817</v>
      </c>
      <c r="B359" s="15">
        <f>A359-1</f>
        <v>43816</v>
      </c>
      <c r="C359" s="24" t="s">
        <v>24</v>
      </c>
      <c r="D359" s="17">
        <v>18</v>
      </c>
      <c r="E359" s="18">
        <v>68000</v>
      </c>
      <c r="F359" s="18">
        <v>465000000</v>
      </c>
      <c r="G359" s="19">
        <f>F359/E359/1000</f>
        <v>6.8382352941176467</v>
      </c>
      <c r="H359" s="18">
        <v>0</v>
      </c>
      <c r="I359" s="18">
        <v>0</v>
      </c>
      <c r="J359" s="20" t="s">
        <v>26</v>
      </c>
      <c r="K359" s="21">
        <v>2372</v>
      </c>
      <c r="L359" s="21">
        <v>16058439.999999998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43818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12172</v>
      </c>
      <c r="L360" s="21">
        <v>82404439.999999985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43819</v>
      </c>
      <c r="B361" s="15"/>
      <c r="C361" s="16"/>
      <c r="D361" s="17"/>
      <c r="E361" s="18"/>
      <c r="F361" s="18"/>
      <c r="G361" s="19"/>
      <c r="H361" s="18"/>
      <c r="I361" s="18"/>
      <c r="J361" s="20"/>
      <c r="K361" s="21">
        <v>25593</v>
      </c>
      <c r="L361" s="21">
        <v>173264610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43820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39014</v>
      </c>
      <c r="L362" s="21">
        <v>264124779.99999997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43821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52435</v>
      </c>
      <c r="L363" s="21">
        <v>354984949.99999994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43822</v>
      </c>
      <c r="B364" s="15"/>
      <c r="C364" s="25"/>
      <c r="D364" s="17"/>
      <c r="E364" s="18"/>
      <c r="F364" s="18"/>
      <c r="G364" s="19"/>
      <c r="H364" s="18"/>
      <c r="I364" s="18"/>
      <c r="J364" s="20"/>
      <c r="K364" s="21">
        <v>65855</v>
      </c>
      <c r="L364" s="21">
        <v>445838350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43823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79276</v>
      </c>
      <c r="L365" s="21">
        <v>536698520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43824</v>
      </c>
      <c r="B366" s="15">
        <f>A364</f>
        <v>43822</v>
      </c>
      <c r="C366" s="24" t="s">
        <v>34</v>
      </c>
      <c r="D366" s="17">
        <v>18</v>
      </c>
      <c r="E366" s="18">
        <v>67208</v>
      </c>
      <c r="F366" s="18">
        <v>454000000</v>
      </c>
      <c r="G366" s="19">
        <f>F366/E366/1000</f>
        <v>6.7551481966432565</v>
      </c>
      <c r="H366" s="18">
        <v>0</v>
      </c>
      <c r="I366" s="18">
        <v>0</v>
      </c>
      <c r="J366" s="20" t="s">
        <v>26</v>
      </c>
      <c r="K366" s="21">
        <v>26986</v>
      </c>
      <c r="L366" s="21">
        <v>182695220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43825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34437</v>
      </c>
      <c r="L367" s="21">
        <v>233138490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43826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45207</v>
      </c>
      <c r="L368" s="21">
        <v>306051389.99999994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43827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52146</v>
      </c>
      <c r="L369" s="21">
        <v>353028420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43828</v>
      </c>
      <c r="B370" s="15"/>
      <c r="C370" s="24"/>
      <c r="D370" s="17"/>
      <c r="E370" s="18"/>
      <c r="F370" s="18"/>
      <c r="G370" s="19"/>
      <c r="H370" s="18"/>
      <c r="I370" s="18"/>
      <c r="J370" s="20"/>
      <c r="K370" s="21">
        <v>59085</v>
      </c>
      <c r="L370" s="21">
        <v>400005449.99999994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43829</v>
      </c>
      <c r="B371" s="15">
        <f>A371-1</f>
        <v>43828</v>
      </c>
      <c r="C371" s="24" t="s">
        <v>24</v>
      </c>
      <c r="D371" s="17">
        <v>18</v>
      </c>
      <c r="E371" s="18">
        <v>68000</v>
      </c>
      <c r="F371" s="18">
        <v>465000000</v>
      </c>
      <c r="G371" s="19">
        <f>F371/E371/1000</f>
        <v>6.8382352941176467</v>
      </c>
      <c r="H371" s="18">
        <v>0</v>
      </c>
      <c r="I371" s="18">
        <v>0</v>
      </c>
      <c r="J371" s="20" t="s">
        <v>26</v>
      </c>
      <c r="K371" s="21">
        <v>858</v>
      </c>
      <c r="L371" s="21">
        <v>5808660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ht="24.95" customHeight="1" x14ac:dyDescent="0.25">
      <c r="A372" s="15">
        <v>43830</v>
      </c>
      <c r="B372" s="15"/>
      <c r="C372" s="25"/>
      <c r="D372" s="17"/>
      <c r="E372" s="18"/>
      <c r="F372" s="18"/>
      <c r="G372" s="19"/>
      <c r="H372" s="18"/>
      <c r="I372" s="18"/>
      <c r="J372" s="20"/>
      <c r="K372" s="21">
        <v>7797</v>
      </c>
      <c r="L372" s="21">
        <v>52785689.999999993</v>
      </c>
      <c r="M372" s="21">
        <v>67224</v>
      </c>
      <c r="N372" s="21">
        <v>455106480</v>
      </c>
      <c r="O372" s="22">
        <v>6.77</v>
      </c>
      <c r="P372" s="44"/>
      <c r="Q372" s="46"/>
    </row>
    <row r="373" spans="1:17" s="35" customFormat="1" ht="16.5" customHeight="1" x14ac:dyDescent="0.2">
      <c r="A373" s="58">
        <v>43720.701388888891</v>
      </c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46"/>
    </row>
  </sheetData>
  <autoFilter ref="A2:O373" xr:uid="{00000000-0009-0000-0000-000000000000}"/>
  <mergeCells count="25"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  <mergeCell ref="A263:A264"/>
    <mergeCell ref="K250:L280"/>
    <mergeCell ref="A1:O1"/>
    <mergeCell ref="A373:P373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1" max="16383" man="1"/>
    <brk id="341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2019-09-12T13:48:06Z</dcterms:modified>
</cp:coreProperties>
</file>