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E524CE3B-BC5E-454E-BE19-857C456A462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Final_Annual_2019!$A$2:$O$371</definedName>
    <definedName name="_xlnm.Print_Area" localSheetId="0">Final_Annual_2019!$A$1:$P$370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4" i="1" l="1"/>
  <c r="B224" i="1"/>
  <c r="B222" i="1" l="1"/>
  <c r="G222" i="1"/>
  <c r="G347" i="1" l="1"/>
  <c r="G265" i="1"/>
  <c r="G292" i="1" l="1"/>
  <c r="B292" i="1"/>
  <c r="B137" i="1" l="1"/>
  <c r="B139" i="1"/>
  <c r="B144" i="1"/>
  <c r="B151" i="1"/>
  <c r="G137" i="1"/>
  <c r="B335" i="1" l="1"/>
  <c r="G151" i="1" l="1"/>
  <c r="G144" i="1"/>
  <c r="B191" i="1"/>
  <c r="G191" i="1"/>
  <c r="G139" i="1" l="1"/>
  <c r="G170" i="1" l="1"/>
  <c r="B170" i="1"/>
  <c r="G173" i="1"/>
  <c r="B173" i="1"/>
  <c r="B205" i="1" l="1"/>
  <c r="B229" i="1" l="1"/>
  <c r="G229" i="1"/>
  <c r="G156" i="1" l="1"/>
  <c r="B200" i="1" l="1"/>
  <c r="G200" i="1"/>
  <c r="G369" i="1" l="1"/>
  <c r="B369" i="1"/>
  <c r="G357" i="1"/>
  <c r="B357" i="1"/>
  <c r="G338" i="1"/>
  <c r="B338" i="1"/>
  <c r="G314" i="1"/>
  <c r="B314" i="1"/>
  <c r="G288" i="1"/>
  <c r="B288" i="1"/>
  <c r="G252" i="1"/>
  <c r="B252" i="1"/>
  <c r="G243" i="1"/>
  <c r="B243" i="1"/>
  <c r="G234" i="1"/>
  <c r="B234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<sst xmlns="http://schemas.openxmlformats.org/spreadsheetml/2006/main" count="127" uniqueCount="43">
  <si>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</si>
  <si>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</si>
  <si>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</si>
  <si>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</si>
  <si>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</si>
  <si>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</si>
  <si>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</si>
  <si>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</si>
  <si>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</si>
  <si>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</si>
  <si>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</si>
  <si>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</si>
  <si>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</si>
  <si>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</si>
  <si>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</si>
  <si>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</si>
  <si>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</si>
  <si>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</si>
  <si>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</si>
  <si>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</si>
  <si>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</si>
  <si>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</si>
  <si>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</si>
  <si>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</si>
  <si>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</si>
  <si>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</si>
  <si>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</si>
  <si>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</si>
  <si>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</si>
  <si>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</si>
  <si>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</si>
  <si>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</si>
  <si>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</si>
  <si>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</si>
  <si>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</si>
  <si>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</si>
  <si>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</si>
  <si>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</si>
  <si>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</si>
  <si>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</si>
  <si>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</si>
  <si>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</si>
  <si>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39 - 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39 -Amendment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</si>
</sst>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1"/>
  <sheetViews>
    <sheetView tabSelected="1" zoomScale="80" zoomScaleNormal="80" zoomScaleSheetLayoutView="75" workbookViewId="0">
      <pane ySplit="3" topLeftCell="A177" activePane="bottomLeft" state="frozen"/>
      <selection pane="bottomLeft" activeCell="K186" sqref="K18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56" t="s">
        <v>42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1" t="s">
        <v>28</v>
      </c>
      <c r="N2" s="61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2"/>
      <c r="N3" s="62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63" t="s">
        <v>29</v>
      </c>
      <c r="L4" s="64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65"/>
      <c r="L5" s="66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65"/>
      <c r="L6" s="66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65"/>
      <c r="L7" s="66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65"/>
      <c r="L8" s="66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5"/>
      <c r="L9" s="66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5"/>
      <c r="L10" s="66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5"/>
      <c r="L11" s="66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65"/>
      <c r="L12" s="66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65"/>
      <c r="L13" s="66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65"/>
      <c r="L14" s="66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5"/>
      <c r="L15" s="66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65"/>
      <c r="L16" s="66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5"/>
      <c r="L17" s="66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5"/>
      <c r="L18" s="66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65"/>
      <c r="L19" s="66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65"/>
      <c r="L20" s="66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65"/>
      <c r="L21" s="66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5"/>
      <c r="L22" s="66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5"/>
      <c r="L23" s="66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5"/>
      <c r="L24" s="66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5"/>
      <c r="L25" s="66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65"/>
      <c r="L26" s="66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5"/>
      <c r="L27" s="66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65"/>
      <c r="L28" s="66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65"/>
      <c r="L29" s="66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65"/>
      <c r="L30" s="66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5"/>
      <c r="L31" s="66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5"/>
      <c r="L32" s="66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5"/>
      <c r="L33" s="66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67"/>
      <c r="L34" s="68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63" t="s">
        <v>31</v>
      </c>
      <c r="L35" s="69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70"/>
      <c r="L36" s="71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70"/>
      <c r="L37" s="71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70"/>
      <c r="L38" s="71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70"/>
      <c r="L39" s="71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70"/>
      <c r="L40" s="71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70"/>
      <c r="L41" s="71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70"/>
      <c r="L42" s="71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70"/>
      <c r="L43" s="71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70"/>
      <c r="L44" s="71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70"/>
      <c r="L45" s="71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70"/>
      <c r="L46" s="71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70"/>
      <c r="L47" s="71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70"/>
      <c r="L48" s="71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70"/>
      <c r="L49" s="71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70"/>
      <c r="L50" s="71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70"/>
      <c r="L51" s="71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70"/>
      <c r="L52" s="71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70"/>
      <c r="L53" s="71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70"/>
      <c r="L54" s="71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70"/>
      <c r="L55" s="71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70"/>
      <c r="L56" s="71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70"/>
      <c r="L57" s="71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70"/>
      <c r="L58" s="71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70"/>
      <c r="L59" s="71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70"/>
      <c r="L60" s="71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70"/>
      <c r="L61" s="71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72"/>
      <c r="L62" s="73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63" t="s">
        <v>32</v>
      </c>
      <c r="L63" s="69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70"/>
      <c r="L64" s="71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70"/>
      <c r="L65" s="71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70"/>
      <c r="L66" s="71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70"/>
      <c r="L67" s="71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70"/>
      <c r="L68" s="71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70"/>
      <c r="L69" s="71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70"/>
      <c r="L70" s="71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70"/>
      <c r="L71" s="71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70"/>
      <c r="L72" s="71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70"/>
      <c r="L73" s="71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70"/>
      <c r="L74" s="71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70"/>
      <c r="L75" s="71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70"/>
      <c r="L76" s="71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70"/>
      <c r="L77" s="71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70"/>
      <c r="L78" s="71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70"/>
      <c r="L79" s="71"/>
      <c r="M79" s="32"/>
      <c r="N79" s="32"/>
      <c r="O79" s="22">
        <v>6.77</v>
      </c>
      <c r="P79" s="44"/>
      <c r="Q79" s="23"/>
    </row>
    <row r="80" spans="1:17" ht="24.95" customHeight="1" x14ac:dyDescent="0.25">
      <c r="A80" s="74">
        <v>43542</v>
      </c>
      <c r="B80" s="74">
        <f>A80-1</f>
        <v>43541</v>
      </c>
      <c r="C80" s="24" t="s">
        <v>33</v>
      </c>
      <c r="D80" s="76">
        <v>18</v>
      </c>
      <c r="E80" s="18">
        <v>36928</v>
      </c>
      <c r="F80" s="18">
        <v>250000000</v>
      </c>
      <c r="G80" s="48">
        <f>F80/E80/1000</f>
        <v>6.7699306759098787</v>
      </c>
      <c r="H80" s="18">
        <v>0</v>
      </c>
      <c r="I80" s="18">
        <v>0</v>
      </c>
      <c r="J80" s="20" t="s">
        <v>26</v>
      </c>
      <c r="K80" s="70"/>
      <c r="L80" s="71"/>
      <c r="M80" s="32"/>
      <c r="N80" s="32"/>
      <c r="O80" s="22">
        <v>6.77</v>
      </c>
      <c r="P80" s="44"/>
      <c r="Q80" s="23"/>
    </row>
    <row r="81" spans="1:17" ht="24.95" customHeight="1" x14ac:dyDescent="0.25">
      <c r="A81" s="75"/>
      <c r="B81" s="75"/>
      <c r="C81" s="24" t="s">
        <v>30</v>
      </c>
      <c r="D81" s="77"/>
      <c r="E81" s="18">
        <v>14771</v>
      </c>
      <c r="F81" s="18">
        <v>100000000</v>
      </c>
      <c r="G81" s="49"/>
      <c r="H81" s="18">
        <v>0</v>
      </c>
      <c r="I81" s="18">
        <v>0</v>
      </c>
      <c r="J81" s="20" t="s">
        <v>26</v>
      </c>
      <c r="K81" s="70"/>
      <c r="L81" s="71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70"/>
      <c r="L82" s="71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70"/>
      <c r="L83" s="71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70"/>
      <c r="L84" s="71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70"/>
      <c r="L85" s="71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70"/>
      <c r="L86" s="71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70"/>
      <c r="L87" s="71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70"/>
      <c r="L88" s="71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70"/>
      <c r="L89" s="71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70"/>
      <c r="L90" s="71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70"/>
      <c r="L91" s="71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70"/>
      <c r="L92" s="71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70"/>
      <c r="L93" s="71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72"/>
      <c r="L94" s="73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63" t="s">
        <v>36</v>
      </c>
      <c r="L95" s="69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70"/>
      <c r="L96" s="71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70"/>
      <c r="L97" s="71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70"/>
      <c r="L98" s="71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70"/>
      <c r="L99" s="71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70"/>
      <c r="L100" s="71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70"/>
      <c r="L101" s="71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72"/>
      <c r="L102" s="73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63" t="s">
        <v>38</v>
      </c>
      <c r="L134" s="69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70"/>
      <c r="L135" s="71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70"/>
      <c r="L136" s="71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70"/>
      <c r="L137" s="71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70"/>
      <c r="L138" s="71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70"/>
      <c r="L139" s="71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70"/>
      <c r="L140" s="71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70"/>
      <c r="L141" s="71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70"/>
      <c r="L142" s="71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70"/>
      <c r="L143" s="71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70"/>
      <c r="L144" s="71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70"/>
      <c r="L145" s="71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70"/>
      <c r="L146" s="71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70"/>
      <c r="L147" s="71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70"/>
      <c r="L148" s="71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70"/>
      <c r="L149" s="71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70"/>
      <c r="L150" s="71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70"/>
      <c r="L151" s="71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70"/>
      <c r="L152" s="71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70"/>
      <c r="L153" s="71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70"/>
      <c r="L154" s="71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72"/>
      <c r="L155" s="73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63" t="s">
        <v>41</v>
      </c>
      <c r="L156" s="69"/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70"/>
      <c r="L157" s="71"/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70"/>
      <c r="L158" s="71"/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70"/>
      <c r="L159" s="71"/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70"/>
      <c r="L160" s="71"/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70"/>
      <c r="L161" s="71"/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70"/>
      <c r="L162" s="71"/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70"/>
      <c r="L163" s="71"/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70"/>
      <c r="L164" s="71"/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70"/>
      <c r="L165" s="71"/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70"/>
      <c r="L166" s="71"/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70"/>
      <c r="L167" s="71"/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70"/>
      <c r="L168" s="71"/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70"/>
      <c r="L169" s="71"/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70"/>
      <c r="L170" s="71"/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70"/>
      <c r="L171" s="71"/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70"/>
      <c r="L172" s="71"/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70"/>
      <c r="L173" s="71"/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70"/>
      <c r="L174" s="71"/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70"/>
      <c r="L175" s="71"/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70"/>
      <c r="L176" s="71"/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70"/>
      <c r="L177" s="71"/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70"/>
      <c r="L178" s="71"/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70"/>
      <c r="L179" s="71"/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70"/>
      <c r="L180" s="71"/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70"/>
      <c r="L181" s="71"/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70"/>
      <c r="L182" s="71"/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70"/>
      <c r="L183" s="71"/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70"/>
      <c r="L184" s="71"/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72"/>
      <c r="L185" s="73"/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43278</v>
      </c>
      <c r="L186" s="21">
        <v>292992290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60378</v>
      </c>
      <c r="L187" s="21">
        <v>408761375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77479</v>
      </c>
      <c r="L188" s="21">
        <v>524530459.99999994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74">
        <v>43678</v>
      </c>
      <c r="B217" s="74">
        <v>43676</v>
      </c>
      <c r="C217" s="24" t="s">
        <v>34</v>
      </c>
      <c r="D217" s="76">
        <v>10</v>
      </c>
      <c r="E217" s="18">
        <v>26588</v>
      </c>
      <c r="F217" s="18">
        <v>180000000</v>
      </c>
      <c r="G217" s="48">
        <v>6.7699714156762445</v>
      </c>
      <c r="H217" s="18">
        <v>0</v>
      </c>
      <c r="I217" s="18">
        <v>0</v>
      </c>
      <c r="J217" s="20" t="s">
        <v>26</v>
      </c>
      <c r="K217" s="50">
        <v>61396</v>
      </c>
      <c r="L217" s="50">
        <v>415654156</v>
      </c>
      <c r="M217" s="54"/>
      <c r="N217" s="54"/>
      <c r="O217" s="52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75"/>
      <c r="B218" s="75"/>
      <c r="C218" s="24" t="s">
        <v>40</v>
      </c>
      <c r="D218" s="77"/>
      <c r="E218" s="18">
        <v>47267</v>
      </c>
      <c r="F218" s="18">
        <v>320000000</v>
      </c>
      <c r="G218" s="49"/>
      <c r="H218" s="18">
        <v>0</v>
      </c>
      <c r="I218" s="18">
        <v>0</v>
      </c>
      <c r="J218" s="20" t="s">
        <v>26</v>
      </c>
      <c r="K218" s="51"/>
      <c r="L218" s="51"/>
      <c r="M218" s="55"/>
      <c r="N218" s="55"/>
      <c r="O218" s="53"/>
      <c r="P218" s="44"/>
      <c r="Q218" s="23"/>
      <c r="R218" s="23"/>
      <c r="S218" s="23"/>
      <c r="T218" s="23"/>
    </row>
    <row r="219" spans="1:20" ht="24.95" customHeight="1" x14ac:dyDescent="0.25">
      <c r="A219" s="15">
        <v>43679</v>
      </c>
      <c r="B219" s="15"/>
      <c r="C219" s="24"/>
      <c r="D219" s="17"/>
      <c r="E219" s="18"/>
      <c r="F219" s="18"/>
      <c r="G219" s="19"/>
      <c r="H219" s="18"/>
      <c r="I219" s="18"/>
      <c r="J219" s="20"/>
      <c r="K219" s="21">
        <v>75895</v>
      </c>
      <c r="L219" s="21">
        <v>513805927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43680</v>
      </c>
      <c r="B220" s="15"/>
      <c r="C220" s="16"/>
      <c r="D220" s="17"/>
      <c r="E220" s="18"/>
      <c r="F220" s="18"/>
      <c r="G220" s="19"/>
      <c r="H220" s="18"/>
      <c r="I220" s="18"/>
      <c r="J220" s="20"/>
      <c r="K220" s="21">
        <v>96301</v>
      </c>
      <c r="L220" s="21">
        <v>651957553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43681</v>
      </c>
      <c r="B221" s="15"/>
      <c r="C221" s="25"/>
      <c r="D221" s="17"/>
      <c r="E221" s="18"/>
      <c r="F221" s="18"/>
      <c r="G221" s="19"/>
      <c r="H221" s="18"/>
      <c r="I221" s="18"/>
      <c r="J221" s="20"/>
      <c r="K221" s="21">
        <v>109705</v>
      </c>
      <c r="L221" s="21">
        <v>742701807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43682</v>
      </c>
      <c r="B222" s="15">
        <f>A220</f>
        <v>43680</v>
      </c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54164</v>
      </c>
      <c r="L222" s="21">
        <v>366692176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43683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67568</v>
      </c>
      <c r="L223" s="21">
        <v>457436430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43684</v>
      </c>
      <c r="B224" s="15">
        <f>A224</f>
        <v>43684</v>
      </c>
      <c r="C224" s="24" t="s">
        <v>39</v>
      </c>
      <c r="D224" s="17">
        <v>9</v>
      </c>
      <c r="E224" s="18">
        <v>75000</v>
      </c>
      <c r="F224" s="18">
        <v>500000000</v>
      </c>
      <c r="G224" s="19">
        <f>F224/E224/1000</f>
        <v>6.666666666666667</v>
      </c>
      <c r="H224" s="18">
        <v>0</v>
      </c>
      <c r="I224" s="18">
        <v>0</v>
      </c>
      <c r="J224" s="20" t="s">
        <v>26</v>
      </c>
      <c r="K224" s="21">
        <v>22302</v>
      </c>
      <c r="L224" s="21">
        <v>150986456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43685</v>
      </c>
      <c r="B225" s="15"/>
      <c r="C225" s="25"/>
      <c r="D225" s="17"/>
      <c r="E225" s="18"/>
      <c r="F225" s="18"/>
      <c r="G225" s="19"/>
      <c r="H225" s="18"/>
      <c r="I225" s="18"/>
      <c r="J225" s="20"/>
      <c r="K225" s="21">
        <v>39536</v>
      </c>
      <c r="L225" s="21">
        <v>267661482.00000003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43686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59840</v>
      </c>
      <c r="L226" s="21">
        <v>405115913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43687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80143</v>
      </c>
      <c r="L227" s="21">
        <v>542570344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43688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100447</v>
      </c>
      <c r="L228" s="21">
        <v>680024775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43689</v>
      </c>
      <c r="B229" s="15">
        <f>A229</f>
        <v>43689</v>
      </c>
      <c r="C229" s="24" t="s">
        <v>34</v>
      </c>
      <c r="D229" s="17">
        <v>18</v>
      </c>
      <c r="E229" s="18">
        <v>133431</v>
      </c>
      <c r="F229" s="18">
        <v>910000000</v>
      </c>
      <c r="G229" s="19">
        <f>F229/E229/1000</f>
        <v>6.8200043468159572</v>
      </c>
      <c r="H229" s="18">
        <v>0</v>
      </c>
      <c r="I229" s="18">
        <v>0</v>
      </c>
      <c r="J229" s="20" t="s">
        <v>26</v>
      </c>
      <c r="K229" s="21">
        <v>2145</v>
      </c>
      <c r="L229" s="21">
        <v>14521102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43690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16540</v>
      </c>
      <c r="L230" s="21">
        <v>111975712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43691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33904</v>
      </c>
      <c r="L231" s="21">
        <v>229529153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43692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51268</v>
      </c>
      <c r="L232" s="21">
        <v>347082593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43693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68632</v>
      </c>
      <c r="L233" s="21">
        <v>464636034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43694</v>
      </c>
      <c r="B234" s="15">
        <f>A234-1</f>
        <v>43693</v>
      </c>
      <c r="C234" s="24" t="s">
        <v>24</v>
      </c>
      <c r="D234" s="17">
        <v>18</v>
      </c>
      <c r="E234" s="18">
        <v>68000</v>
      </c>
      <c r="F234" s="18">
        <v>465000000</v>
      </c>
      <c r="G234" s="19">
        <f>F234/E234/1000</f>
        <v>6.8382352941176467</v>
      </c>
      <c r="H234" s="18">
        <v>0</v>
      </c>
      <c r="I234" s="18">
        <v>0</v>
      </c>
      <c r="J234" s="20" t="s">
        <v>26</v>
      </c>
      <c r="K234" s="21">
        <v>20829</v>
      </c>
      <c r="L234" s="21">
        <v>141011166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43695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31248</v>
      </c>
      <c r="L235" s="21">
        <v>211550720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43696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45288</v>
      </c>
      <c r="L236" s="21">
        <v>306600180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43697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59328</v>
      </c>
      <c r="L237" s="21">
        <v>401649639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43698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73368</v>
      </c>
      <c r="L238" s="21">
        <v>496699099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43699</v>
      </c>
      <c r="B239" s="15"/>
      <c r="C239" s="16"/>
      <c r="D239" s="17"/>
      <c r="E239" s="18"/>
      <c r="F239" s="18"/>
      <c r="G239" s="19"/>
      <c r="H239" s="18"/>
      <c r="I239" s="18"/>
      <c r="J239" s="20"/>
      <c r="K239" s="21">
        <v>87407</v>
      </c>
      <c r="L239" s="21">
        <v>591748558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43700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101447</v>
      </c>
      <c r="L240" s="21">
        <v>686798018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43701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115487</v>
      </c>
      <c r="L241" s="21">
        <v>781847464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43702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125697</v>
      </c>
      <c r="L242" s="21">
        <v>850966151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43703</v>
      </c>
      <c r="B243" s="15">
        <f>A243-2</f>
        <v>43701</v>
      </c>
      <c r="C243" s="34" t="s">
        <v>25</v>
      </c>
      <c r="D243" s="17">
        <v>18</v>
      </c>
      <c r="E243" s="18">
        <v>75000</v>
      </c>
      <c r="F243" s="18">
        <v>507692308</v>
      </c>
      <c r="G243" s="19">
        <f>F243/E243/1000</f>
        <v>6.7692307733333337</v>
      </c>
      <c r="H243" s="18">
        <v>0</v>
      </c>
      <c r="I243" s="18">
        <v>0</v>
      </c>
      <c r="J243" s="20" t="s">
        <v>26</v>
      </c>
      <c r="K243" s="21">
        <v>64031</v>
      </c>
      <c r="L243" s="21">
        <v>433491089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43704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74241</v>
      </c>
      <c r="L244" s="21">
        <v>502609776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43705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88443</v>
      </c>
      <c r="L245" s="21">
        <v>598761452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43706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102646</v>
      </c>
      <c r="L246" s="21">
        <v>694913129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43707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116849</v>
      </c>
      <c r="L247" s="21">
        <v>791064805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43708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131051</v>
      </c>
      <c r="L248" s="21">
        <v>887216502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43709</v>
      </c>
      <c r="B249" s="15"/>
      <c r="C249" s="25"/>
      <c r="D249" s="17"/>
      <c r="E249" s="18"/>
      <c r="F249" s="18"/>
      <c r="G249" s="19"/>
      <c r="H249" s="18"/>
      <c r="I249" s="18"/>
      <c r="J249" s="20"/>
      <c r="K249" s="21">
        <v>138665</v>
      </c>
      <c r="L249" s="21">
        <v>938759396</v>
      </c>
      <c r="M249" s="32"/>
      <c r="N249" s="32"/>
      <c r="O249" s="22">
        <v>6.77</v>
      </c>
      <c r="P249" s="44"/>
      <c r="Q249" s="23"/>
      <c r="R249" s="23"/>
      <c r="S249" s="23"/>
    </row>
    <row r="250" spans="1:20" ht="24.95" customHeight="1" x14ac:dyDescent="0.25">
      <c r="A250" s="15">
        <v>43710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146278</v>
      </c>
      <c r="L250" s="21">
        <v>990302290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43711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153891</v>
      </c>
      <c r="L251" s="21">
        <v>1041845184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43712</v>
      </c>
      <c r="B252" s="15">
        <f>A252-1</f>
        <v>43711</v>
      </c>
      <c r="C252" s="24" t="s">
        <v>24</v>
      </c>
      <c r="D252" s="17">
        <v>18</v>
      </c>
      <c r="E252" s="18">
        <v>68000</v>
      </c>
      <c r="F252" s="18">
        <v>465000000</v>
      </c>
      <c r="G252" s="19">
        <f>F252/E252/1000</f>
        <v>6.8382352941176467</v>
      </c>
      <c r="H252" s="18">
        <v>0</v>
      </c>
      <c r="I252" s="18">
        <v>0</v>
      </c>
      <c r="J252" s="20" t="s">
        <v>26</v>
      </c>
      <c r="K252" s="21">
        <v>96338</v>
      </c>
      <c r="L252" s="21">
        <v>652209743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43713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103952</v>
      </c>
      <c r="L253" s="21">
        <v>703752684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43714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111565</v>
      </c>
      <c r="L254" s="21">
        <v>755295578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43715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119179</v>
      </c>
      <c r="L255" s="21">
        <v>806838472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43716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126792</v>
      </c>
      <c r="L256" s="21">
        <v>858381366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43717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134405</v>
      </c>
      <c r="L257" s="21">
        <v>909924260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43718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142019</v>
      </c>
      <c r="L258" s="21">
        <v>961467154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43719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149632</v>
      </c>
      <c r="L259" s="21">
        <v>1013010048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43720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157246</v>
      </c>
      <c r="L260" s="21">
        <v>1064552942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43721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21">
        <v>164859</v>
      </c>
      <c r="L261" s="21">
        <v>1116095836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43722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172472</v>
      </c>
      <c r="L262" s="21">
        <v>1167638676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43723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176093</v>
      </c>
      <c r="L263" s="21">
        <v>1192148581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43724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179713</v>
      </c>
      <c r="L264" s="21">
        <v>1216658486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43725</v>
      </c>
      <c r="B265" s="15">
        <v>43723</v>
      </c>
      <c r="C265" s="24" t="s">
        <v>24</v>
      </c>
      <c r="D265" s="17">
        <v>18</v>
      </c>
      <c r="E265" s="18">
        <v>73000</v>
      </c>
      <c r="F265" s="18">
        <v>500000000</v>
      </c>
      <c r="G265" s="19">
        <f>F265/E265/1000</f>
        <v>6.8493150684931505</v>
      </c>
      <c r="H265" s="18">
        <v>0</v>
      </c>
      <c r="I265" s="18">
        <v>0</v>
      </c>
      <c r="J265" s="20" t="s">
        <v>26</v>
      </c>
      <c r="K265" s="21">
        <v>114389</v>
      </c>
      <c r="L265" s="21">
        <v>774414505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43726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118010</v>
      </c>
      <c r="L266" s="21">
        <v>798924410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43727</v>
      </c>
      <c r="B267" s="15"/>
      <c r="C267" s="16"/>
      <c r="D267" s="17"/>
      <c r="E267" s="18"/>
      <c r="F267" s="18"/>
      <c r="G267" s="19"/>
      <c r="H267" s="18"/>
      <c r="I267" s="18"/>
      <c r="J267" s="20"/>
      <c r="K267" s="21">
        <v>125460</v>
      </c>
      <c r="L267" s="21">
        <v>849365087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43728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132911</v>
      </c>
      <c r="L268" s="21">
        <v>899805764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43729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140361</v>
      </c>
      <c r="L269" s="21">
        <v>950246441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43730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147812</v>
      </c>
      <c r="L270" s="21">
        <v>1000687118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43731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155263</v>
      </c>
      <c r="L271" s="21">
        <v>1051127843.0000001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43732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159093</v>
      </c>
      <c r="L272" s="21">
        <v>1077058615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43733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162923</v>
      </c>
      <c r="L273" s="21">
        <v>1102989387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43734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166753</v>
      </c>
      <c r="L274" s="21">
        <v>1128920159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43735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170584</v>
      </c>
      <c r="L275" s="21">
        <v>1154850931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43736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21">
        <v>174414</v>
      </c>
      <c r="L276" s="21">
        <v>1180781704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43737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178244</v>
      </c>
      <c r="L277" s="21">
        <v>1206712476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43738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182074</v>
      </c>
      <c r="L278" s="21">
        <v>1232643248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43739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185905</v>
      </c>
      <c r="L279" s="21">
        <v>1258574020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43740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189735</v>
      </c>
      <c r="L280" s="21">
        <v>1284504792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43741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193565</v>
      </c>
      <c r="L281" s="21">
        <v>1310435565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43742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197395</v>
      </c>
      <c r="L282" s="21">
        <v>1336366337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43743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201226</v>
      </c>
      <c r="L283" s="21">
        <v>1362297109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43744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43745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43746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43747</v>
      </c>
      <c r="B287" s="15"/>
      <c r="C287" s="16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43748</v>
      </c>
      <c r="B288" s="15">
        <f>A288-1</f>
        <v>43747</v>
      </c>
      <c r="C288" s="24" t="s">
        <v>24</v>
      </c>
      <c r="D288" s="17">
        <v>18</v>
      </c>
      <c r="E288" s="18">
        <v>68000</v>
      </c>
      <c r="F288" s="18">
        <v>465000000</v>
      </c>
      <c r="G288" s="19">
        <f>F288/E288/1000</f>
        <v>6.8382352941176467</v>
      </c>
      <c r="H288" s="18">
        <v>0</v>
      </c>
      <c r="I288" s="18">
        <v>0</v>
      </c>
      <c r="J288" s="20" t="s">
        <v>26</v>
      </c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43749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43750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143510</v>
      </c>
      <c r="L290" s="21">
        <v>971559437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43751</v>
      </c>
      <c r="B291" s="15"/>
      <c r="C291" s="16"/>
      <c r="D291" s="17"/>
      <c r="E291" s="18"/>
      <c r="F291" s="18"/>
      <c r="G291" s="19"/>
      <c r="H291" s="18"/>
      <c r="I291" s="18"/>
      <c r="J291" s="20"/>
      <c r="K291" s="21">
        <v>147130</v>
      </c>
      <c r="L291" s="21">
        <v>996069342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43752</v>
      </c>
      <c r="B292" s="15">
        <f>A291</f>
        <v>43751</v>
      </c>
      <c r="C292" s="24" t="s">
        <v>34</v>
      </c>
      <c r="D292" s="17">
        <v>18</v>
      </c>
      <c r="E292" s="18">
        <v>147710</v>
      </c>
      <c r="F292" s="18">
        <v>1000000000</v>
      </c>
      <c r="G292" s="19">
        <f>F292/E292/1000</f>
        <v>6.7700223410737257</v>
      </c>
      <c r="H292" s="18">
        <v>0</v>
      </c>
      <c r="I292" s="18">
        <v>0</v>
      </c>
      <c r="J292" s="20" t="s">
        <v>26</v>
      </c>
      <c r="K292" s="21">
        <v>19452</v>
      </c>
      <c r="L292" s="21">
        <v>131693290.00000001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43753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23073</v>
      </c>
      <c r="L293" s="21">
        <v>156203195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43754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33988</v>
      </c>
      <c r="L294" s="21">
        <v>230095653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43755</v>
      </c>
      <c r="B295" s="15"/>
      <c r="C295" s="16"/>
      <c r="D295" s="17"/>
      <c r="E295" s="18"/>
      <c r="F295" s="18"/>
      <c r="G295" s="19"/>
      <c r="H295" s="18"/>
      <c r="I295" s="18"/>
      <c r="J295" s="20"/>
      <c r="K295" s="21">
        <v>44902</v>
      </c>
      <c r="L295" s="21">
        <v>303988111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43756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55817</v>
      </c>
      <c r="L296" s="21">
        <v>377880569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43757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66732</v>
      </c>
      <c r="L297" s="21">
        <v>451773027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43758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77646</v>
      </c>
      <c r="L298" s="21">
        <v>525665485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43759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88561</v>
      </c>
      <c r="L299" s="21">
        <v>599557943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43760</v>
      </c>
      <c r="B300" s="15"/>
      <c r="C300" s="16"/>
      <c r="D300" s="17"/>
      <c r="E300" s="18"/>
      <c r="F300" s="18"/>
      <c r="G300" s="19"/>
      <c r="H300" s="18"/>
      <c r="I300" s="18"/>
      <c r="J300" s="20"/>
      <c r="K300" s="21">
        <v>99476</v>
      </c>
      <c r="L300" s="21">
        <v>673450401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43761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110390</v>
      </c>
      <c r="L301" s="21">
        <v>747342859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43762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121305</v>
      </c>
      <c r="L302" s="21">
        <v>821235317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43763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132220</v>
      </c>
      <c r="L303" s="21">
        <v>895127775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43764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143134</v>
      </c>
      <c r="L304" s="21">
        <v>969020233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43765</v>
      </c>
      <c r="B305" s="15"/>
      <c r="C305" s="25"/>
      <c r="D305" s="17"/>
      <c r="E305" s="18"/>
      <c r="F305" s="18"/>
      <c r="G305" s="19"/>
      <c r="H305" s="18"/>
      <c r="I305" s="18"/>
      <c r="J305" s="20"/>
      <c r="K305" s="21">
        <v>154049</v>
      </c>
      <c r="L305" s="21">
        <v>1042912691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43766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164964</v>
      </c>
      <c r="L306" s="21">
        <v>1116805149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43767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175879</v>
      </c>
      <c r="L307" s="21">
        <v>1190697655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43768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183173</v>
      </c>
      <c r="L308" s="21">
        <v>1240080208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43769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190467</v>
      </c>
      <c r="L309" s="21">
        <v>1289462761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43770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197761</v>
      </c>
      <c r="L310" s="21">
        <v>1338845314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43771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43772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43773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43774</v>
      </c>
      <c r="B314" s="15">
        <f>A314-1</f>
        <v>43773</v>
      </c>
      <c r="C314" s="24" t="s">
        <v>24</v>
      </c>
      <c r="D314" s="17">
        <v>18</v>
      </c>
      <c r="E314" s="18">
        <v>68000</v>
      </c>
      <c r="F314" s="18">
        <v>465000000</v>
      </c>
      <c r="G314" s="19">
        <f>F314/E314/1000</f>
        <v>6.8382352941176467</v>
      </c>
      <c r="H314" s="18">
        <v>0</v>
      </c>
      <c r="I314" s="18">
        <v>0</v>
      </c>
      <c r="J314" s="20" t="s">
        <v>26</v>
      </c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43775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43776</v>
      </c>
      <c r="B316" s="15"/>
      <c r="C316" s="16"/>
      <c r="D316" s="17"/>
      <c r="E316" s="18"/>
      <c r="F316" s="18"/>
      <c r="G316" s="19"/>
      <c r="H316" s="18"/>
      <c r="I316" s="18"/>
      <c r="J316" s="20"/>
      <c r="K316" s="21">
        <v>143510</v>
      </c>
      <c r="L316" s="21">
        <v>971559437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43777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147130</v>
      </c>
      <c r="L317" s="21">
        <v>996069342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43778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150750</v>
      </c>
      <c r="L318" s="21">
        <v>1020579247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43779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154371</v>
      </c>
      <c r="L319" s="21">
        <v>1045089152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43780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157991</v>
      </c>
      <c r="L320" s="21">
        <v>1069599056.0000001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43781</v>
      </c>
      <c r="B321" s="15"/>
      <c r="C321" s="16"/>
      <c r="D321" s="17"/>
      <c r="E321" s="18"/>
      <c r="F321" s="18"/>
      <c r="G321" s="19"/>
      <c r="H321" s="18"/>
      <c r="I321" s="18"/>
      <c r="J321" s="20"/>
      <c r="K321" s="21">
        <v>161611</v>
      </c>
      <c r="L321" s="21">
        <v>1094108961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43782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165232</v>
      </c>
      <c r="L322" s="21">
        <v>1118618866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43783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168852</v>
      </c>
      <c r="L323" s="21">
        <v>1143128771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43784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172472</v>
      </c>
      <c r="L324" s="21">
        <v>1167638676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43785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176093</v>
      </c>
      <c r="L325" s="21">
        <v>1192148581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43786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179713</v>
      </c>
      <c r="L326" s="21">
        <v>1216658486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43787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183334</v>
      </c>
      <c r="L327" s="21">
        <v>1241168391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43788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186954</v>
      </c>
      <c r="L328" s="21">
        <v>1265678296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43789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190574</v>
      </c>
      <c r="L329" s="21">
        <v>1290188201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43790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194195</v>
      </c>
      <c r="L330" s="21">
        <v>1314698105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43791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197815</v>
      </c>
      <c r="L331" s="21">
        <v>1339208010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43792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201435</v>
      </c>
      <c r="L332" s="21">
        <v>1363717915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43793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43794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43795</v>
      </c>
      <c r="B335" s="15">
        <f>A333</f>
        <v>43793</v>
      </c>
      <c r="C335" s="24" t="s">
        <v>34</v>
      </c>
      <c r="D335" s="17">
        <v>18</v>
      </c>
      <c r="E335" s="18">
        <v>147710</v>
      </c>
      <c r="F335" s="18">
        <v>1000000000</v>
      </c>
      <c r="G335" s="19">
        <v>6.7700223410737257</v>
      </c>
      <c r="H335" s="18">
        <v>0</v>
      </c>
      <c r="I335" s="18">
        <v>0</v>
      </c>
      <c r="J335" s="20" t="s">
        <v>26</v>
      </c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43796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73758</v>
      </c>
      <c r="L336" s="21">
        <v>499341910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43797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81052</v>
      </c>
      <c r="L337" s="21">
        <v>548724464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43798</v>
      </c>
      <c r="B338" s="15">
        <f>A338-1</f>
        <v>43797</v>
      </c>
      <c r="C338" s="24" t="s">
        <v>24</v>
      </c>
      <c r="D338" s="17">
        <v>18</v>
      </c>
      <c r="E338" s="18">
        <v>68000</v>
      </c>
      <c r="F338" s="18">
        <v>465000000</v>
      </c>
      <c r="G338" s="19">
        <f>F338/E338/1000</f>
        <v>6.8382352941176467</v>
      </c>
      <c r="H338" s="18">
        <v>0</v>
      </c>
      <c r="I338" s="18">
        <v>0</v>
      </c>
      <c r="J338" s="20" t="s">
        <v>26</v>
      </c>
      <c r="K338" s="21">
        <v>23180</v>
      </c>
      <c r="L338" s="21">
        <v>156928681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43799</v>
      </c>
      <c r="B339" s="15"/>
      <c r="C339" s="24"/>
      <c r="D339" s="17"/>
      <c r="E339" s="18"/>
      <c r="F339" s="18"/>
      <c r="G339" s="19"/>
      <c r="H339" s="18"/>
      <c r="I339" s="18"/>
      <c r="J339" s="20"/>
      <c r="K339" s="21">
        <v>30474</v>
      </c>
      <c r="L339" s="21">
        <v>206311234</v>
      </c>
      <c r="M339" s="32"/>
      <c r="N339" s="32"/>
      <c r="O339" s="22">
        <v>6.77</v>
      </c>
      <c r="P339" s="44"/>
      <c r="Q339" s="23"/>
      <c r="R339" s="23"/>
      <c r="S339" s="23"/>
    </row>
    <row r="340" spans="1:22" ht="24.95" customHeight="1" x14ac:dyDescent="0.25">
      <c r="A340" s="15">
        <v>43800</v>
      </c>
      <c r="B340" s="15"/>
      <c r="C340" s="34"/>
      <c r="D340" s="17"/>
      <c r="E340" s="18"/>
      <c r="F340" s="18"/>
      <c r="G340" s="19"/>
      <c r="H340" s="18"/>
      <c r="I340" s="18"/>
      <c r="J340" s="20"/>
      <c r="K340" s="21">
        <v>1876</v>
      </c>
      <c r="L340" s="21">
        <v>12700682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43801</v>
      </c>
      <c r="B341" s="15"/>
      <c r="C341" s="16"/>
      <c r="D341" s="17"/>
      <c r="E341" s="18"/>
      <c r="F341" s="18"/>
      <c r="G341" s="19"/>
      <c r="H341" s="18"/>
      <c r="I341" s="18"/>
      <c r="J341" s="20"/>
      <c r="K341" s="21">
        <v>12791</v>
      </c>
      <c r="L341" s="21">
        <v>86593141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43802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23705</v>
      </c>
      <c r="L342" s="21">
        <v>160485599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43803</v>
      </c>
      <c r="B343" s="15"/>
      <c r="C343" s="25"/>
      <c r="D343" s="17"/>
      <c r="E343" s="18"/>
      <c r="F343" s="18"/>
      <c r="G343" s="19"/>
      <c r="H343" s="18"/>
      <c r="I343" s="18"/>
      <c r="J343" s="20"/>
      <c r="K343" s="21">
        <v>34620</v>
      </c>
      <c r="L343" s="21">
        <v>234378057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43804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45535</v>
      </c>
      <c r="L344" s="21">
        <v>308270515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43805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56449</v>
      </c>
      <c r="L345" s="21">
        <v>382162973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43806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67364</v>
      </c>
      <c r="L346" s="21">
        <v>456055431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43807</v>
      </c>
      <c r="B347" s="15">
        <v>43805</v>
      </c>
      <c r="C347" s="24" t="s">
        <v>24</v>
      </c>
      <c r="D347" s="17">
        <v>18</v>
      </c>
      <c r="E347" s="18">
        <v>73000</v>
      </c>
      <c r="F347" s="18">
        <v>500000000</v>
      </c>
      <c r="G347" s="19">
        <f>F347/E347/1000</f>
        <v>6.8493150684931505</v>
      </c>
      <c r="H347" s="18">
        <v>0</v>
      </c>
      <c r="I347" s="18">
        <v>0</v>
      </c>
      <c r="J347" s="20" t="s">
        <v>26</v>
      </c>
      <c r="K347" s="21">
        <v>9334</v>
      </c>
      <c r="L347" s="21">
        <v>63191179.999999993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43808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20249</v>
      </c>
      <c r="L348" s="21">
        <v>137085729.99999997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43809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34994</v>
      </c>
      <c r="L349" s="21">
        <v>236909379.99999997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43810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49739</v>
      </c>
      <c r="L350" s="21">
        <v>336733029.99999994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43811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58656</v>
      </c>
      <c r="L351" s="21">
        <v>397101120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43812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66107</v>
      </c>
      <c r="L352" s="21">
        <v>447544389.99999994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22" ht="24.95" customHeight="1" x14ac:dyDescent="0.25">
      <c r="A353" s="15">
        <v>43813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73557</v>
      </c>
      <c r="L353" s="21">
        <v>497980889.99999994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7"/>
      <c r="T353" s="46"/>
      <c r="U353" s="46"/>
      <c r="V353" s="46"/>
    </row>
    <row r="354" spans="1:22" ht="24.95" customHeight="1" x14ac:dyDescent="0.25">
      <c r="A354" s="15">
        <v>43814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81008</v>
      </c>
      <c r="L354" s="21">
        <v>548424159.99999988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22" ht="24.95" customHeight="1" x14ac:dyDescent="0.25">
      <c r="A355" s="15">
        <v>43815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88458</v>
      </c>
      <c r="L355" s="21">
        <v>598860659.99999988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22" ht="24.95" customHeight="1" x14ac:dyDescent="0.25">
      <c r="A356" s="15">
        <v>43816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95909</v>
      </c>
      <c r="L356" s="21">
        <v>649303929.99999988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22" ht="24.95" customHeight="1" x14ac:dyDescent="0.25">
      <c r="A357" s="15">
        <v>43817</v>
      </c>
      <c r="B357" s="15">
        <f>A357-1</f>
        <v>43816</v>
      </c>
      <c r="C357" s="24" t="s">
        <v>24</v>
      </c>
      <c r="D357" s="17">
        <v>18</v>
      </c>
      <c r="E357" s="18">
        <v>68000</v>
      </c>
      <c r="F357" s="18">
        <v>465000000</v>
      </c>
      <c r="G357" s="19">
        <f>F357/E357/1000</f>
        <v>6.8382352941176467</v>
      </c>
      <c r="H357" s="18">
        <v>0</v>
      </c>
      <c r="I357" s="18">
        <v>0</v>
      </c>
      <c r="J357" s="20" t="s">
        <v>26</v>
      </c>
      <c r="K357" s="21">
        <v>38193</v>
      </c>
      <c r="L357" s="21">
        <v>258566610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22" ht="24.95" customHeight="1" x14ac:dyDescent="0.25">
      <c r="A358" s="15">
        <v>43818</v>
      </c>
      <c r="B358" s="15"/>
      <c r="C358" s="25"/>
      <c r="D358" s="17"/>
      <c r="E358" s="18"/>
      <c r="F358" s="18"/>
      <c r="G358" s="19"/>
      <c r="H358" s="18"/>
      <c r="I358" s="18"/>
      <c r="J358" s="20"/>
      <c r="K358" s="21">
        <v>42023</v>
      </c>
      <c r="L358" s="21">
        <v>284495709.99999994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22" ht="24.95" customHeight="1" x14ac:dyDescent="0.25">
      <c r="A359" s="15">
        <v>43819</v>
      </c>
      <c r="B359" s="15"/>
      <c r="C359" s="16"/>
      <c r="D359" s="17"/>
      <c r="E359" s="18"/>
      <c r="F359" s="18"/>
      <c r="G359" s="19"/>
      <c r="H359" s="18"/>
      <c r="I359" s="18"/>
      <c r="J359" s="20"/>
      <c r="K359" s="21">
        <v>49474</v>
      </c>
      <c r="L359" s="21">
        <v>334938980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22" ht="24.95" customHeight="1" x14ac:dyDescent="0.25">
      <c r="A360" s="15">
        <v>43820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56924</v>
      </c>
      <c r="L360" s="21">
        <v>385375480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22" ht="24.95" customHeight="1" x14ac:dyDescent="0.25">
      <c r="A361" s="15">
        <v>43821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64375</v>
      </c>
      <c r="L361" s="21">
        <v>435818750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22" ht="24.95" customHeight="1" x14ac:dyDescent="0.25">
      <c r="A362" s="15">
        <v>43822</v>
      </c>
      <c r="B362" s="15"/>
      <c r="C362" s="25"/>
      <c r="D362" s="17"/>
      <c r="E362" s="18"/>
      <c r="F362" s="18"/>
      <c r="G362" s="19"/>
      <c r="H362" s="18"/>
      <c r="I362" s="18"/>
      <c r="J362" s="20"/>
      <c r="K362" s="21">
        <v>71826</v>
      </c>
      <c r="L362" s="21">
        <v>486262019.99999994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22" ht="24.95" customHeight="1" x14ac:dyDescent="0.25">
      <c r="A363" s="15">
        <v>43823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79276</v>
      </c>
      <c r="L363" s="21">
        <v>536698520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22" ht="24.95" customHeight="1" x14ac:dyDescent="0.25">
      <c r="A364" s="15">
        <v>43824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86727</v>
      </c>
      <c r="L364" s="21">
        <v>587141789.99999988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22" ht="24.95" customHeight="1" x14ac:dyDescent="0.25">
      <c r="A365" s="15">
        <v>43825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94177</v>
      </c>
      <c r="L365" s="21">
        <v>637578289.99999988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22" ht="24.95" customHeight="1" x14ac:dyDescent="0.25">
      <c r="A366" s="15">
        <v>43826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101628</v>
      </c>
      <c r="L366" s="21">
        <v>688021559.99999988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22" ht="24.95" customHeight="1" x14ac:dyDescent="0.25">
      <c r="A367" s="15">
        <v>43827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105248</v>
      </c>
      <c r="L367" s="21">
        <v>712528960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22" ht="24.95" customHeight="1" x14ac:dyDescent="0.25">
      <c r="A368" s="15">
        <v>43828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108869</v>
      </c>
      <c r="L368" s="21">
        <v>737043130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43829</v>
      </c>
      <c r="B369" s="15">
        <f>A369-1</f>
        <v>43828</v>
      </c>
      <c r="C369" s="24" t="s">
        <v>24</v>
      </c>
      <c r="D369" s="17">
        <v>18</v>
      </c>
      <c r="E369" s="18">
        <v>68000</v>
      </c>
      <c r="F369" s="18">
        <v>465000000</v>
      </c>
      <c r="G369" s="19">
        <f>F369/E369/1000</f>
        <v>6.8382352941176467</v>
      </c>
      <c r="H369" s="18">
        <v>0</v>
      </c>
      <c r="I369" s="18">
        <v>0</v>
      </c>
      <c r="J369" s="20" t="s">
        <v>26</v>
      </c>
      <c r="K369" s="21">
        <v>47323</v>
      </c>
      <c r="L369" s="21">
        <v>320376709.99999994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ht="24.95" customHeight="1" x14ac:dyDescent="0.25">
      <c r="A370" s="15">
        <v>43830</v>
      </c>
      <c r="B370" s="15"/>
      <c r="C370" s="25"/>
      <c r="D370" s="17"/>
      <c r="E370" s="18"/>
      <c r="F370" s="18"/>
      <c r="G370" s="19"/>
      <c r="H370" s="18"/>
      <c r="I370" s="18"/>
      <c r="J370" s="20"/>
      <c r="K370" s="21">
        <v>50943</v>
      </c>
      <c r="L370" s="21">
        <v>344884110</v>
      </c>
      <c r="M370" s="21">
        <v>67224</v>
      </c>
      <c r="N370" s="21">
        <v>455106480</v>
      </c>
      <c r="O370" s="22">
        <v>6.77</v>
      </c>
      <c r="P370" s="44"/>
      <c r="Q370" s="46"/>
      <c r="R370" s="46"/>
      <c r="S370" s="23"/>
    </row>
    <row r="371" spans="1:19" s="35" customFormat="1" ht="16.5" customHeight="1" x14ac:dyDescent="0.2">
      <c r="A371" s="59">
        <v>43610.5</v>
      </c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23"/>
      <c r="R371" s="23"/>
      <c r="S371" s="23"/>
    </row>
  </sheetData>
  <autoFilter ref="A2:O371" xr:uid="{00000000-0009-0000-0000-000000000000}"/>
  <mergeCells count="23">
    <mergeCell ref="K156:L185"/>
    <mergeCell ref="A1:O1"/>
    <mergeCell ref="A371:P371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A217:A218"/>
    <mergeCell ref="B217:B218"/>
    <mergeCell ref="D217:D218"/>
    <mergeCell ref="G217:G218"/>
    <mergeCell ref="K217:K218"/>
    <mergeCell ref="L217:L218"/>
    <mergeCell ref="O217:O218"/>
    <mergeCell ref="M217:M218"/>
    <mergeCell ref="N217:N218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FB11C53A-7342-4FA6-8117-057810903E57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8" max="16383" man="1"/>
    <brk id="278" max="16383" man="1"/>
    <brk id="309" max="16383" man="1"/>
    <brk id="339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2019-05-29T11:02:52Z</dcterms:modified>
</cp:coreProperties>
</file>